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hana.bramborova\Documents\projekty 2024\242006 otradov\"/>
    </mc:Choice>
  </mc:AlternateContent>
  <bookViews>
    <workbookView xWindow="0" yWindow="0" windowWidth="0" windowHeight="0"/>
  </bookViews>
  <sheets>
    <sheet name="Rekapitulace stavby" sheetId="1" r:id="rId1"/>
    <sheet name="01 - Krouna, řad V, km 0,..." sheetId="2" r:id="rId2"/>
    <sheet name="02 - Krouna, redukční šachta" sheetId="3" r:id="rId3"/>
    <sheet name="03 - Krouna, řad V, vodov..." sheetId="4" r:id="rId4"/>
    <sheet name="04 - Otradov, vodovodní řady" sheetId="5" r:id="rId5"/>
    <sheet name="05 - Otradov, vodovodní p..." sheetId="6" r:id="rId6"/>
    <sheet name="VRN - Vedlejší a rozpočto..."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'01 - Krouna, řad V, km 0,...'!$C$123:$K$438</definedName>
    <definedName name="_xlnm.Print_Area" localSheetId="1">'01 - Krouna, řad V, km 0,...'!$C$4:$J$39,'01 - Krouna, řad V, km 0,...'!$C$50:$J$76,'01 - Krouna, řad V, km 0,...'!$C$82:$J$105,'01 - Krouna, řad V, km 0,...'!$C$111:$J$438</definedName>
    <definedName name="_xlnm.Print_Titles" localSheetId="1">'01 - Krouna, řad V, km 0,...'!$123:$123</definedName>
    <definedName name="_xlnm._FilterDatabase" localSheetId="2" hidden="1">'02 - Krouna, redukční šachta'!$C$126:$K$363</definedName>
    <definedName name="_xlnm.Print_Area" localSheetId="2">'02 - Krouna, redukční šachta'!$C$4:$J$39,'02 - Krouna, redukční šachta'!$C$50:$J$76,'02 - Krouna, redukční šachta'!$C$82:$J$108,'02 - Krouna, redukční šachta'!$C$114:$J$363</definedName>
    <definedName name="_xlnm.Print_Titles" localSheetId="2">'02 - Krouna, redukční šachta'!$126:$126</definedName>
    <definedName name="_xlnm._FilterDatabase" localSheetId="3" hidden="1">'03 - Krouna, řad V, vodov...'!$C$123:$K$394</definedName>
    <definedName name="_xlnm.Print_Area" localSheetId="3">'03 - Krouna, řad V, vodov...'!$C$4:$J$39,'03 - Krouna, řad V, vodov...'!$C$50:$J$76,'03 - Krouna, řad V, vodov...'!$C$82:$J$105,'03 - Krouna, řad V, vodov...'!$C$111:$J$394</definedName>
    <definedName name="_xlnm.Print_Titles" localSheetId="3">'03 - Krouna, řad V, vodov...'!$123:$123</definedName>
    <definedName name="_xlnm._FilterDatabase" localSheetId="4" hidden="1">'04 - Otradov, vodovodní řady'!$C$123:$K$1296</definedName>
    <definedName name="_xlnm.Print_Area" localSheetId="4">'04 - Otradov, vodovodní řady'!$C$4:$J$39,'04 - Otradov, vodovodní řady'!$C$50:$J$76,'04 - Otradov, vodovodní řady'!$C$82:$J$105,'04 - Otradov, vodovodní řady'!$C$111:$J$1296</definedName>
    <definedName name="_xlnm.Print_Titles" localSheetId="4">'04 - Otradov, vodovodní řady'!$123:$123</definedName>
    <definedName name="_xlnm._FilterDatabase" localSheetId="5" hidden="1">'05 - Otradov, vodovodní p...'!$C$123:$K$447</definedName>
    <definedName name="_xlnm.Print_Area" localSheetId="5">'05 - Otradov, vodovodní p...'!$C$4:$J$39,'05 - Otradov, vodovodní p...'!$C$50:$J$76,'05 - Otradov, vodovodní p...'!$C$82:$J$105,'05 - Otradov, vodovodní p...'!$C$111:$J$447</definedName>
    <definedName name="_xlnm.Print_Titles" localSheetId="5">'05 - Otradov, vodovodní p...'!$123:$123</definedName>
    <definedName name="_xlnm._FilterDatabase" localSheetId="6" hidden="1">'VRN - Vedlejší a rozpočto...'!$C$116:$K$208</definedName>
    <definedName name="_xlnm.Print_Area" localSheetId="6">'VRN - Vedlejší a rozpočto...'!$C$4:$J$39,'VRN - Vedlejší a rozpočto...'!$C$50:$J$76,'VRN - Vedlejší a rozpočto...'!$C$82:$J$98,'VRN - Vedlejší a rozpočto...'!$C$104:$J$208</definedName>
    <definedName name="_xlnm.Print_Titles" localSheetId="6">'VRN - Vedlejší a rozpočto...'!$116:$116</definedName>
  </definedNames>
  <calcPr/>
</workbook>
</file>

<file path=xl/calcChain.xml><?xml version="1.0" encoding="utf-8"?>
<calcChain xmlns="http://schemas.openxmlformats.org/spreadsheetml/2006/main">
  <c i="7" l="1" r="J37"/>
  <c r="J36"/>
  <c i="1" r="AY100"/>
  <c i="7" r="J35"/>
  <c i="1" r="AX100"/>
  <c i="7"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89"/>
  <c r="BH189"/>
  <c r="BG189"/>
  <c r="BF189"/>
  <c r="T189"/>
  <c r="R189"/>
  <c r="P189"/>
  <c r="BI185"/>
  <c r="BH185"/>
  <c r="BG185"/>
  <c r="BF185"/>
  <c r="T185"/>
  <c r="R185"/>
  <c r="P185"/>
  <c r="BI177"/>
  <c r="BH177"/>
  <c r="BG177"/>
  <c r="BF177"/>
  <c r="T177"/>
  <c r="R177"/>
  <c r="P177"/>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3"/>
  <c r="BH153"/>
  <c r="BG153"/>
  <c r="BF153"/>
  <c r="T153"/>
  <c r="R153"/>
  <c r="P153"/>
  <c r="BI150"/>
  <c r="BH150"/>
  <c r="BG150"/>
  <c r="BF150"/>
  <c r="T150"/>
  <c r="R150"/>
  <c r="P150"/>
  <c r="BI148"/>
  <c r="BH148"/>
  <c r="BG148"/>
  <c r="BF148"/>
  <c r="T148"/>
  <c r="R148"/>
  <c r="P148"/>
  <c r="BI143"/>
  <c r="BH143"/>
  <c r="BG143"/>
  <c r="BF143"/>
  <c r="T143"/>
  <c r="R143"/>
  <c r="P143"/>
  <c r="BI140"/>
  <c r="BH140"/>
  <c r="BG140"/>
  <c r="BF140"/>
  <c r="T140"/>
  <c r="R140"/>
  <c r="P140"/>
  <c r="BI131"/>
  <c r="BH131"/>
  <c r="BG131"/>
  <c r="BF131"/>
  <c r="T131"/>
  <c r="R131"/>
  <c r="P131"/>
  <c r="BI122"/>
  <c r="BH122"/>
  <c r="BG122"/>
  <c r="BF122"/>
  <c r="T122"/>
  <c r="R122"/>
  <c r="P122"/>
  <c r="BI119"/>
  <c r="BH119"/>
  <c r="BG119"/>
  <c r="BF119"/>
  <c r="T119"/>
  <c r="R119"/>
  <c r="P119"/>
  <c r="J113"/>
  <c r="F111"/>
  <c r="E109"/>
  <c r="J91"/>
  <c r="F89"/>
  <c r="E87"/>
  <c r="J24"/>
  <c r="E24"/>
  <c r="J114"/>
  <c r="J23"/>
  <c r="J18"/>
  <c r="E18"/>
  <c r="F92"/>
  <c r="J17"/>
  <c r="J15"/>
  <c r="E15"/>
  <c r="F113"/>
  <c r="J14"/>
  <c r="J12"/>
  <c r="J111"/>
  <c r="E7"/>
  <c r="E107"/>
  <c i="6" r="J37"/>
  <c r="J36"/>
  <c i="1" r="AY99"/>
  <c i="6" r="J35"/>
  <c i="1" r="AX99"/>
  <c i="6" r="BI446"/>
  <c r="BH446"/>
  <c r="BG446"/>
  <c r="BF446"/>
  <c r="T446"/>
  <c r="R446"/>
  <c r="P446"/>
  <c r="BI444"/>
  <c r="BH444"/>
  <c r="BG444"/>
  <c r="BF444"/>
  <c r="T444"/>
  <c r="R444"/>
  <c r="P444"/>
  <c r="BI441"/>
  <c r="BH441"/>
  <c r="BG441"/>
  <c r="BF441"/>
  <c r="T441"/>
  <c r="R441"/>
  <c r="P441"/>
  <c r="BI439"/>
  <c r="BH439"/>
  <c r="BG439"/>
  <c r="BF439"/>
  <c r="T439"/>
  <c r="R439"/>
  <c r="P439"/>
  <c r="BI431"/>
  <c r="BH431"/>
  <c r="BG431"/>
  <c r="BF431"/>
  <c r="T431"/>
  <c r="R431"/>
  <c r="P431"/>
  <c r="BI423"/>
  <c r="BH423"/>
  <c r="BG423"/>
  <c r="BF423"/>
  <c r="T423"/>
  <c r="R423"/>
  <c r="P423"/>
  <c r="BI415"/>
  <c r="BH415"/>
  <c r="BG415"/>
  <c r="BF415"/>
  <c r="T415"/>
  <c r="R415"/>
  <c r="P415"/>
  <c r="BI407"/>
  <c r="BH407"/>
  <c r="BG407"/>
  <c r="BF407"/>
  <c r="T407"/>
  <c r="T399"/>
  <c r="R407"/>
  <c r="R399"/>
  <c r="P407"/>
  <c r="P399"/>
  <c r="BI400"/>
  <c r="BH400"/>
  <c r="BG400"/>
  <c r="BF400"/>
  <c r="T400"/>
  <c r="R400"/>
  <c r="P400"/>
  <c r="BI397"/>
  <c r="BH397"/>
  <c r="BG397"/>
  <c r="BF397"/>
  <c r="T397"/>
  <c r="R397"/>
  <c r="P397"/>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1"/>
  <c r="BH381"/>
  <c r="BG381"/>
  <c r="BF381"/>
  <c r="T381"/>
  <c r="R381"/>
  <c r="P381"/>
  <c r="BI379"/>
  <c r="BH379"/>
  <c r="BG379"/>
  <c r="BF379"/>
  <c r="T379"/>
  <c r="R379"/>
  <c r="P379"/>
  <c r="BI376"/>
  <c r="BH376"/>
  <c r="BG376"/>
  <c r="BF376"/>
  <c r="T376"/>
  <c r="R376"/>
  <c r="P376"/>
  <c r="BI374"/>
  <c r="BH374"/>
  <c r="BG374"/>
  <c r="BF374"/>
  <c r="T374"/>
  <c r="R374"/>
  <c r="P374"/>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8"/>
  <c r="BH358"/>
  <c r="BG358"/>
  <c r="BF358"/>
  <c r="T358"/>
  <c r="R358"/>
  <c r="P358"/>
  <c r="BI354"/>
  <c r="BH354"/>
  <c r="BG354"/>
  <c r="BF354"/>
  <c r="T354"/>
  <c r="R354"/>
  <c r="P354"/>
  <c r="BI351"/>
  <c r="BH351"/>
  <c r="BG351"/>
  <c r="BF351"/>
  <c r="T351"/>
  <c r="R351"/>
  <c r="P351"/>
  <c r="BI348"/>
  <c r="BH348"/>
  <c r="BG348"/>
  <c r="BF348"/>
  <c r="T348"/>
  <c r="R348"/>
  <c r="P348"/>
  <c r="BI345"/>
  <c r="BH345"/>
  <c r="BG345"/>
  <c r="BF345"/>
  <c r="T345"/>
  <c r="R345"/>
  <c r="P345"/>
  <c r="BI342"/>
  <c r="BH342"/>
  <c r="BG342"/>
  <c r="BF342"/>
  <c r="T342"/>
  <c r="R342"/>
  <c r="P342"/>
  <c r="BI339"/>
  <c r="BH339"/>
  <c r="BG339"/>
  <c r="BF339"/>
  <c r="T339"/>
  <c r="R339"/>
  <c r="P339"/>
  <c r="BI336"/>
  <c r="BH336"/>
  <c r="BG336"/>
  <c r="BF336"/>
  <c r="T336"/>
  <c r="R336"/>
  <c r="P336"/>
  <c r="BI333"/>
  <c r="BH333"/>
  <c r="BG333"/>
  <c r="BF333"/>
  <c r="T333"/>
  <c r="R333"/>
  <c r="P333"/>
  <c r="BI330"/>
  <c r="BH330"/>
  <c r="BG330"/>
  <c r="BF330"/>
  <c r="T330"/>
  <c r="R330"/>
  <c r="P330"/>
  <c r="BI327"/>
  <c r="BH327"/>
  <c r="BG327"/>
  <c r="BF327"/>
  <c r="T327"/>
  <c r="R327"/>
  <c r="P327"/>
  <c r="BI324"/>
  <c r="BH324"/>
  <c r="BG324"/>
  <c r="BF324"/>
  <c r="T324"/>
  <c r="R324"/>
  <c r="P324"/>
  <c r="BI321"/>
  <c r="BH321"/>
  <c r="BG321"/>
  <c r="BF321"/>
  <c r="T321"/>
  <c r="R321"/>
  <c r="P321"/>
  <c r="BI318"/>
  <c r="BH318"/>
  <c r="BG318"/>
  <c r="BF318"/>
  <c r="T318"/>
  <c r="R318"/>
  <c r="P318"/>
  <c r="BI312"/>
  <c r="BH312"/>
  <c r="BG312"/>
  <c r="BF312"/>
  <c r="T312"/>
  <c r="R312"/>
  <c r="P312"/>
  <c r="BI309"/>
  <c r="BH309"/>
  <c r="BG309"/>
  <c r="BF309"/>
  <c r="T309"/>
  <c r="R309"/>
  <c r="P309"/>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7"/>
  <c r="BH287"/>
  <c r="BG287"/>
  <c r="BF287"/>
  <c r="T287"/>
  <c r="T286"/>
  <c r="R287"/>
  <c r="R286"/>
  <c r="P287"/>
  <c r="P286"/>
  <c r="BI284"/>
  <c r="BH284"/>
  <c r="BG284"/>
  <c r="BF284"/>
  <c r="T284"/>
  <c r="R284"/>
  <c r="P284"/>
  <c r="BI282"/>
  <c r="BH282"/>
  <c r="BG282"/>
  <c r="BF282"/>
  <c r="T282"/>
  <c r="R282"/>
  <c r="P282"/>
  <c r="BI279"/>
  <c r="BH279"/>
  <c r="BG279"/>
  <c r="BF279"/>
  <c r="T279"/>
  <c r="R279"/>
  <c r="P279"/>
  <c r="BI277"/>
  <c r="BH277"/>
  <c r="BG277"/>
  <c r="BF277"/>
  <c r="T277"/>
  <c r="R277"/>
  <c r="P277"/>
  <c r="BI275"/>
  <c r="BH275"/>
  <c r="BG275"/>
  <c r="BF275"/>
  <c r="T275"/>
  <c r="R275"/>
  <c r="P275"/>
  <c r="BI273"/>
  <c r="BH273"/>
  <c r="BG273"/>
  <c r="BF273"/>
  <c r="T273"/>
  <c r="R273"/>
  <c r="P273"/>
  <c r="BI270"/>
  <c r="BH270"/>
  <c r="BG270"/>
  <c r="BF270"/>
  <c r="T270"/>
  <c r="R270"/>
  <c r="P270"/>
  <c r="BI267"/>
  <c r="BH267"/>
  <c r="BG267"/>
  <c r="BF267"/>
  <c r="T267"/>
  <c r="R267"/>
  <c r="P267"/>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29"/>
  <c r="BH229"/>
  <c r="BG229"/>
  <c r="BF229"/>
  <c r="T229"/>
  <c r="R229"/>
  <c r="P229"/>
  <c r="BI220"/>
  <c r="BH220"/>
  <c r="BG220"/>
  <c r="BF220"/>
  <c r="T220"/>
  <c r="R220"/>
  <c r="P220"/>
  <c r="BI211"/>
  <c r="BH211"/>
  <c r="BG211"/>
  <c r="BF211"/>
  <c r="T211"/>
  <c r="R211"/>
  <c r="P211"/>
  <c r="BI202"/>
  <c r="BH202"/>
  <c r="BG202"/>
  <c r="BF202"/>
  <c r="T202"/>
  <c r="R202"/>
  <c r="P202"/>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0"/>
  <c r="BH160"/>
  <c r="BG160"/>
  <c r="BF160"/>
  <c r="T160"/>
  <c r="R160"/>
  <c r="P160"/>
  <c r="BI148"/>
  <c r="BH148"/>
  <c r="BG148"/>
  <c r="BF148"/>
  <c r="T148"/>
  <c r="R148"/>
  <c r="P148"/>
  <c r="BI142"/>
  <c r="BH142"/>
  <c r="BG142"/>
  <c r="BF142"/>
  <c r="T142"/>
  <c r="R142"/>
  <c r="P142"/>
  <c r="BI130"/>
  <c r="BH130"/>
  <c r="BG130"/>
  <c r="BF130"/>
  <c r="T130"/>
  <c r="R130"/>
  <c r="P130"/>
  <c r="BI127"/>
  <c r="BH127"/>
  <c r="BG127"/>
  <c r="BF127"/>
  <c r="T127"/>
  <c r="R127"/>
  <c r="P127"/>
  <c r="J120"/>
  <c r="F118"/>
  <c r="E116"/>
  <c r="J91"/>
  <c r="F89"/>
  <c r="E87"/>
  <c r="J24"/>
  <c r="E24"/>
  <c r="J121"/>
  <c r="J23"/>
  <c r="J18"/>
  <c r="E18"/>
  <c r="F92"/>
  <c r="J17"/>
  <c r="J15"/>
  <c r="E15"/>
  <c r="F120"/>
  <c r="J14"/>
  <c r="J12"/>
  <c r="J118"/>
  <c r="E7"/>
  <c r="E114"/>
  <c i="5" r="J37"/>
  <c r="J36"/>
  <c i="1" r="AY98"/>
  <c i="5" r="J35"/>
  <c i="1" r="AX98"/>
  <c i="5" r="BI1295"/>
  <c r="BH1295"/>
  <c r="BG1295"/>
  <c r="BF1295"/>
  <c r="T1295"/>
  <c r="R1295"/>
  <c r="P1295"/>
  <c r="BI1293"/>
  <c r="BH1293"/>
  <c r="BG1293"/>
  <c r="BF1293"/>
  <c r="T1293"/>
  <c r="R1293"/>
  <c r="P1293"/>
  <c r="BI1289"/>
  <c r="BH1289"/>
  <c r="BG1289"/>
  <c r="BF1289"/>
  <c r="T1289"/>
  <c r="R1289"/>
  <c r="P1289"/>
  <c r="BI1286"/>
  <c r="BH1286"/>
  <c r="BG1286"/>
  <c r="BF1286"/>
  <c r="T1286"/>
  <c r="R1286"/>
  <c r="P1286"/>
  <c r="BI1278"/>
  <c r="BH1278"/>
  <c r="BG1278"/>
  <c r="BF1278"/>
  <c r="T1278"/>
  <c r="R1278"/>
  <c r="P1278"/>
  <c r="BI1268"/>
  <c r="BH1268"/>
  <c r="BG1268"/>
  <c r="BF1268"/>
  <c r="T1268"/>
  <c r="R1268"/>
  <c r="P1268"/>
  <c r="BI1260"/>
  <c r="BH1260"/>
  <c r="BG1260"/>
  <c r="BF1260"/>
  <c r="T1260"/>
  <c r="R1260"/>
  <c r="P1260"/>
  <c r="BI1253"/>
  <c r="BH1253"/>
  <c r="BG1253"/>
  <c r="BF1253"/>
  <c r="T1253"/>
  <c r="T1246"/>
  <c r="R1253"/>
  <c r="R1246"/>
  <c r="P1253"/>
  <c r="P1246"/>
  <c r="BI1247"/>
  <c r="BH1247"/>
  <c r="BG1247"/>
  <c r="BF1247"/>
  <c r="T1247"/>
  <c r="R1247"/>
  <c r="P1247"/>
  <c r="BI1244"/>
  <c r="BH1244"/>
  <c r="BG1244"/>
  <c r="BF1244"/>
  <c r="T1244"/>
  <c r="R1244"/>
  <c r="P1244"/>
  <c r="BI1242"/>
  <c r="BH1242"/>
  <c r="BG1242"/>
  <c r="BF1242"/>
  <c r="T1242"/>
  <c r="R1242"/>
  <c r="P1242"/>
  <c r="BI1240"/>
  <c r="BH1240"/>
  <c r="BG1240"/>
  <c r="BF1240"/>
  <c r="T1240"/>
  <c r="R1240"/>
  <c r="P1240"/>
  <c r="BI1238"/>
  <c r="BH1238"/>
  <c r="BG1238"/>
  <c r="BF1238"/>
  <c r="T1238"/>
  <c r="R1238"/>
  <c r="P1238"/>
  <c r="BI1236"/>
  <c r="BH1236"/>
  <c r="BG1236"/>
  <c r="BF1236"/>
  <c r="T1236"/>
  <c r="R1236"/>
  <c r="P1236"/>
  <c r="BI1233"/>
  <c r="BH1233"/>
  <c r="BG1233"/>
  <c r="BF1233"/>
  <c r="T1233"/>
  <c r="R1233"/>
  <c r="P1233"/>
  <c r="BI1230"/>
  <c r="BH1230"/>
  <c r="BG1230"/>
  <c r="BF1230"/>
  <c r="T1230"/>
  <c r="R1230"/>
  <c r="P1230"/>
  <c r="BI1228"/>
  <c r="BH1228"/>
  <c r="BG1228"/>
  <c r="BF1228"/>
  <c r="T1228"/>
  <c r="R1228"/>
  <c r="P1228"/>
  <c r="BI1226"/>
  <c r="BH1226"/>
  <c r="BG1226"/>
  <c r="BF1226"/>
  <c r="T1226"/>
  <c r="R1226"/>
  <c r="P1226"/>
  <c r="BI1224"/>
  <c r="BH1224"/>
  <c r="BG1224"/>
  <c r="BF1224"/>
  <c r="T1224"/>
  <c r="R1224"/>
  <c r="P1224"/>
  <c r="BI1184"/>
  <c r="BH1184"/>
  <c r="BG1184"/>
  <c r="BF1184"/>
  <c r="T1184"/>
  <c r="R1184"/>
  <c r="P1184"/>
  <c r="BI1182"/>
  <c r="BH1182"/>
  <c r="BG1182"/>
  <c r="BF1182"/>
  <c r="T1182"/>
  <c r="R1182"/>
  <c r="P1182"/>
  <c r="BI1180"/>
  <c r="BH1180"/>
  <c r="BG1180"/>
  <c r="BF1180"/>
  <c r="T1180"/>
  <c r="R1180"/>
  <c r="P1180"/>
  <c r="BI1178"/>
  <c r="BH1178"/>
  <c r="BG1178"/>
  <c r="BF1178"/>
  <c r="T1178"/>
  <c r="R1178"/>
  <c r="P1178"/>
  <c r="BI1176"/>
  <c r="BH1176"/>
  <c r="BG1176"/>
  <c r="BF1176"/>
  <c r="T1176"/>
  <c r="R1176"/>
  <c r="P1176"/>
  <c r="BI1174"/>
  <c r="BH1174"/>
  <c r="BG1174"/>
  <c r="BF1174"/>
  <c r="T1174"/>
  <c r="R1174"/>
  <c r="P1174"/>
  <c r="BI1134"/>
  <c r="BH1134"/>
  <c r="BG1134"/>
  <c r="BF1134"/>
  <c r="T1134"/>
  <c r="R1134"/>
  <c r="P1134"/>
  <c r="BI1132"/>
  <c r="BH1132"/>
  <c r="BG1132"/>
  <c r="BF1132"/>
  <c r="T1132"/>
  <c r="R1132"/>
  <c r="P1132"/>
  <c r="BI1129"/>
  <c r="BH1129"/>
  <c r="BG1129"/>
  <c r="BF1129"/>
  <c r="T1129"/>
  <c r="R1129"/>
  <c r="P1129"/>
  <c r="BI1126"/>
  <c r="BH1126"/>
  <c r="BG1126"/>
  <c r="BF1126"/>
  <c r="T1126"/>
  <c r="R1126"/>
  <c r="P1126"/>
  <c r="BI1123"/>
  <c r="BH1123"/>
  <c r="BG1123"/>
  <c r="BF1123"/>
  <c r="T1123"/>
  <c r="R1123"/>
  <c r="P1123"/>
  <c r="BI1120"/>
  <c r="BH1120"/>
  <c r="BG1120"/>
  <c r="BF1120"/>
  <c r="T1120"/>
  <c r="R1120"/>
  <c r="P1120"/>
  <c r="BI1114"/>
  <c r="BH1114"/>
  <c r="BG1114"/>
  <c r="BF1114"/>
  <c r="T1114"/>
  <c r="R1114"/>
  <c r="P1114"/>
  <c r="BI1111"/>
  <c r="BH1111"/>
  <c r="BG1111"/>
  <c r="BF1111"/>
  <c r="T1111"/>
  <c r="R1111"/>
  <c r="P1111"/>
  <c r="BI1109"/>
  <c r="BH1109"/>
  <c r="BG1109"/>
  <c r="BF1109"/>
  <c r="T1109"/>
  <c r="R1109"/>
  <c r="P1109"/>
  <c r="BI1107"/>
  <c r="BH1107"/>
  <c r="BG1107"/>
  <c r="BF1107"/>
  <c r="T1107"/>
  <c r="R1107"/>
  <c r="P1107"/>
  <c r="BI1097"/>
  <c r="BH1097"/>
  <c r="BG1097"/>
  <c r="BF1097"/>
  <c r="T1097"/>
  <c r="R1097"/>
  <c r="P1097"/>
  <c r="BI1095"/>
  <c r="BH1095"/>
  <c r="BG1095"/>
  <c r="BF1095"/>
  <c r="T1095"/>
  <c r="R1095"/>
  <c r="P1095"/>
  <c r="BI1067"/>
  <c r="BH1067"/>
  <c r="BG1067"/>
  <c r="BF1067"/>
  <c r="T1067"/>
  <c r="R1067"/>
  <c r="P1067"/>
  <c r="BI1065"/>
  <c r="BH1065"/>
  <c r="BG1065"/>
  <c r="BF1065"/>
  <c r="T1065"/>
  <c r="R1065"/>
  <c r="P1065"/>
  <c r="BI1031"/>
  <c r="BH1031"/>
  <c r="BG1031"/>
  <c r="BF1031"/>
  <c r="T1031"/>
  <c r="R1031"/>
  <c r="P1031"/>
  <c r="BI1029"/>
  <c r="BH1029"/>
  <c r="BG1029"/>
  <c r="BF1029"/>
  <c r="T1029"/>
  <c r="R1029"/>
  <c r="P1029"/>
  <c r="BI1027"/>
  <c r="BH1027"/>
  <c r="BG1027"/>
  <c r="BF1027"/>
  <c r="T1027"/>
  <c r="R1027"/>
  <c r="P1027"/>
  <c r="BI1025"/>
  <c r="BH1025"/>
  <c r="BG1025"/>
  <c r="BF1025"/>
  <c r="T1025"/>
  <c r="R1025"/>
  <c r="P1025"/>
  <c r="BI1023"/>
  <c r="BH1023"/>
  <c r="BG1023"/>
  <c r="BF1023"/>
  <c r="T1023"/>
  <c r="R1023"/>
  <c r="P1023"/>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71"/>
  <c r="BH971"/>
  <c r="BG971"/>
  <c r="BF971"/>
  <c r="T971"/>
  <c r="R971"/>
  <c r="P971"/>
  <c r="BI969"/>
  <c r="BH969"/>
  <c r="BG969"/>
  <c r="BF969"/>
  <c r="T969"/>
  <c r="R969"/>
  <c r="P969"/>
  <c r="BI953"/>
  <c r="BH953"/>
  <c r="BG953"/>
  <c r="BF953"/>
  <c r="T953"/>
  <c r="R953"/>
  <c r="P953"/>
  <c r="BI951"/>
  <c r="BH951"/>
  <c r="BG951"/>
  <c r="BF951"/>
  <c r="T951"/>
  <c r="R951"/>
  <c r="P951"/>
  <c r="BI949"/>
  <c r="BH949"/>
  <c r="BG949"/>
  <c r="BF949"/>
  <c r="T949"/>
  <c r="R949"/>
  <c r="P949"/>
  <c r="BI947"/>
  <c r="BH947"/>
  <c r="BG947"/>
  <c r="BF947"/>
  <c r="T947"/>
  <c r="R947"/>
  <c r="P947"/>
  <c r="BI945"/>
  <c r="BH945"/>
  <c r="BG945"/>
  <c r="BF945"/>
  <c r="T945"/>
  <c r="R945"/>
  <c r="P945"/>
  <c r="BI943"/>
  <c r="BH943"/>
  <c r="BG943"/>
  <c r="BF943"/>
  <c r="T943"/>
  <c r="R943"/>
  <c r="P943"/>
  <c r="BI941"/>
  <c r="BH941"/>
  <c r="BG941"/>
  <c r="BF941"/>
  <c r="T941"/>
  <c r="R941"/>
  <c r="P941"/>
  <c r="BI939"/>
  <c r="BH939"/>
  <c r="BG939"/>
  <c r="BF939"/>
  <c r="T939"/>
  <c r="R939"/>
  <c r="P939"/>
  <c r="BI923"/>
  <c r="BH923"/>
  <c r="BG923"/>
  <c r="BF923"/>
  <c r="T923"/>
  <c r="R923"/>
  <c r="P923"/>
  <c r="BI921"/>
  <c r="BH921"/>
  <c r="BG921"/>
  <c r="BF921"/>
  <c r="T921"/>
  <c r="R921"/>
  <c r="P921"/>
  <c r="BI918"/>
  <c r="BH918"/>
  <c r="BG918"/>
  <c r="BF918"/>
  <c r="T918"/>
  <c r="R918"/>
  <c r="P918"/>
  <c r="BI916"/>
  <c r="BH916"/>
  <c r="BG916"/>
  <c r="BF916"/>
  <c r="T916"/>
  <c r="R916"/>
  <c r="P916"/>
  <c r="BI913"/>
  <c r="BH913"/>
  <c r="BG913"/>
  <c r="BF913"/>
  <c r="T913"/>
  <c r="R913"/>
  <c r="P913"/>
  <c r="BI911"/>
  <c r="BH911"/>
  <c r="BG911"/>
  <c r="BF911"/>
  <c r="T911"/>
  <c r="R911"/>
  <c r="P911"/>
  <c r="BI908"/>
  <c r="BH908"/>
  <c r="BG908"/>
  <c r="BF908"/>
  <c r="T908"/>
  <c r="R908"/>
  <c r="P908"/>
  <c r="BI906"/>
  <c r="BH906"/>
  <c r="BG906"/>
  <c r="BF906"/>
  <c r="T906"/>
  <c r="R906"/>
  <c r="P906"/>
  <c r="BI904"/>
  <c r="BH904"/>
  <c r="BG904"/>
  <c r="BF904"/>
  <c r="T904"/>
  <c r="R904"/>
  <c r="P904"/>
  <c r="BI902"/>
  <c r="BH902"/>
  <c r="BG902"/>
  <c r="BF902"/>
  <c r="T902"/>
  <c r="R902"/>
  <c r="P902"/>
  <c r="BI900"/>
  <c r="BH900"/>
  <c r="BG900"/>
  <c r="BF900"/>
  <c r="T900"/>
  <c r="R900"/>
  <c r="P900"/>
  <c r="BI898"/>
  <c r="BH898"/>
  <c r="BG898"/>
  <c r="BF898"/>
  <c r="T898"/>
  <c r="R898"/>
  <c r="P898"/>
  <c r="BI896"/>
  <c r="BH896"/>
  <c r="BG896"/>
  <c r="BF896"/>
  <c r="T896"/>
  <c r="R896"/>
  <c r="P896"/>
  <c r="BI894"/>
  <c r="BH894"/>
  <c r="BG894"/>
  <c r="BF894"/>
  <c r="T894"/>
  <c r="R894"/>
  <c r="P894"/>
  <c r="BI892"/>
  <c r="BH892"/>
  <c r="BG892"/>
  <c r="BF892"/>
  <c r="T892"/>
  <c r="R892"/>
  <c r="P892"/>
  <c r="BI890"/>
  <c r="BH890"/>
  <c r="BG890"/>
  <c r="BF890"/>
  <c r="T890"/>
  <c r="R890"/>
  <c r="P890"/>
  <c r="BI888"/>
  <c r="BH888"/>
  <c r="BG888"/>
  <c r="BF888"/>
  <c r="T888"/>
  <c r="R888"/>
  <c r="P888"/>
  <c r="BI886"/>
  <c r="BH886"/>
  <c r="BG886"/>
  <c r="BF886"/>
  <c r="T886"/>
  <c r="R886"/>
  <c r="P886"/>
  <c r="BI884"/>
  <c r="BH884"/>
  <c r="BG884"/>
  <c r="BF884"/>
  <c r="T884"/>
  <c r="R884"/>
  <c r="P884"/>
  <c r="BI882"/>
  <c r="BH882"/>
  <c r="BG882"/>
  <c r="BF882"/>
  <c r="T882"/>
  <c r="R882"/>
  <c r="P882"/>
  <c r="BI880"/>
  <c r="BH880"/>
  <c r="BG880"/>
  <c r="BF880"/>
  <c r="T880"/>
  <c r="R880"/>
  <c r="P880"/>
  <c r="BI878"/>
  <c r="BH878"/>
  <c r="BG878"/>
  <c r="BF878"/>
  <c r="T878"/>
  <c r="R878"/>
  <c r="P878"/>
  <c r="BI876"/>
  <c r="BH876"/>
  <c r="BG876"/>
  <c r="BF876"/>
  <c r="T876"/>
  <c r="R876"/>
  <c r="P876"/>
  <c r="BI873"/>
  <c r="BH873"/>
  <c r="BG873"/>
  <c r="BF873"/>
  <c r="T873"/>
  <c r="R873"/>
  <c r="P873"/>
  <c r="BI836"/>
  <c r="BH836"/>
  <c r="BG836"/>
  <c r="BF836"/>
  <c r="T836"/>
  <c r="R836"/>
  <c r="P836"/>
  <c r="BI833"/>
  <c r="BH833"/>
  <c r="BG833"/>
  <c r="BF833"/>
  <c r="T833"/>
  <c r="R833"/>
  <c r="P833"/>
  <c r="BI830"/>
  <c r="BH830"/>
  <c r="BG830"/>
  <c r="BF830"/>
  <c r="T830"/>
  <c r="R830"/>
  <c r="P830"/>
  <c r="BI827"/>
  <c r="BH827"/>
  <c r="BG827"/>
  <c r="BF827"/>
  <c r="T827"/>
  <c r="R827"/>
  <c r="P827"/>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4"/>
  <c r="BH794"/>
  <c r="BG794"/>
  <c r="BF794"/>
  <c r="T794"/>
  <c r="R794"/>
  <c r="P794"/>
  <c r="BI791"/>
  <c r="BH791"/>
  <c r="BG791"/>
  <c r="BF791"/>
  <c r="T791"/>
  <c r="R791"/>
  <c r="P791"/>
  <c r="BI788"/>
  <c r="BH788"/>
  <c r="BG788"/>
  <c r="BF788"/>
  <c r="T788"/>
  <c r="R788"/>
  <c r="P788"/>
  <c r="BI785"/>
  <c r="BH785"/>
  <c r="BG785"/>
  <c r="BF785"/>
  <c r="T785"/>
  <c r="R785"/>
  <c r="P785"/>
  <c r="BI781"/>
  <c r="BH781"/>
  <c r="BG781"/>
  <c r="BF781"/>
  <c r="T781"/>
  <c r="R781"/>
  <c r="P781"/>
  <c r="BI778"/>
  <c r="BH778"/>
  <c r="BG778"/>
  <c r="BF778"/>
  <c r="T778"/>
  <c r="R778"/>
  <c r="P778"/>
  <c r="BI776"/>
  <c r="BH776"/>
  <c r="BG776"/>
  <c r="BF776"/>
  <c r="T776"/>
  <c r="R776"/>
  <c r="P776"/>
  <c r="BI770"/>
  <c r="BH770"/>
  <c r="BG770"/>
  <c r="BF770"/>
  <c r="T770"/>
  <c r="R770"/>
  <c r="P770"/>
  <c r="BI767"/>
  <c r="BH767"/>
  <c r="BG767"/>
  <c r="BF767"/>
  <c r="T767"/>
  <c r="R767"/>
  <c r="P767"/>
  <c r="BI764"/>
  <c r="BH764"/>
  <c r="BG764"/>
  <c r="BF764"/>
  <c r="T764"/>
  <c r="R764"/>
  <c r="P764"/>
  <c r="BI761"/>
  <c r="BH761"/>
  <c r="BG761"/>
  <c r="BF761"/>
  <c r="T761"/>
  <c r="R761"/>
  <c r="P761"/>
  <c r="BI759"/>
  <c r="BH759"/>
  <c r="BG759"/>
  <c r="BF759"/>
  <c r="T759"/>
  <c r="R759"/>
  <c r="P759"/>
  <c r="BI756"/>
  <c r="BH756"/>
  <c r="BG756"/>
  <c r="BF756"/>
  <c r="T756"/>
  <c r="R756"/>
  <c r="P756"/>
  <c r="BI754"/>
  <c r="BH754"/>
  <c r="BG754"/>
  <c r="BF754"/>
  <c r="T754"/>
  <c r="R754"/>
  <c r="P754"/>
  <c r="BI745"/>
  <c r="BH745"/>
  <c r="BG745"/>
  <c r="BF745"/>
  <c r="T745"/>
  <c r="R745"/>
  <c r="P745"/>
  <c r="BI743"/>
  <c r="BH743"/>
  <c r="BG743"/>
  <c r="BF743"/>
  <c r="T743"/>
  <c r="R743"/>
  <c r="P743"/>
  <c r="BI740"/>
  <c r="BH740"/>
  <c r="BG740"/>
  <c r="BF740"/>
  <c r="T740"/>
  <c r="R740"/>
  <c r="P740"/>
  <c r="BI737"/>
  <c r="BH737"/>
  <c r="BG737"/>
  <c r="BF737"/>
  <c r="T737"/>
  <c r="R737"/>
  <c r="P737"/>
  <c r="BI734"/>
  <c r="BH734"/>
  <c r="BG734"/>
  <c r="BF734"/>
  <c r="T734"/>
  <c r="R734"/>
  <c r="P734"/>
  <c r="BI726"/>
  <c r="BH726"/>
  <c r="BG726"/>
  <c r="BF726"/>
  <c r="T726"/>
  <c r="R726"/>
  <c r="P726"/>
  <c r="BI723"/>
  <c r="BH723"/>
  <c r="BG723"/>
  <c r="BF723"/>
  <c r="T723"/>
  <c r="R723"/>
  <c r="P723"/>
  <c r="BI720"/>
  <c r="BH720"/>
  <c r="BG720"/>
  <c r="BF720"/>
  <c r="T720"/>
  <c r="R720"/>
  <c r="P720"/>
  <c r="BI718"/>
  <c r="BH718"/>
  <c r="BG718"/>
  <c r="BF718"/>
  <c r="T718"/>
  <c r="R718"/>
  <c r="P718"/>
  <c r="BI715"/>
  <c r="BH715"/>
  <c r="BG715"/>
  <c r="BF715"/>
  <c r="T715"/>
  <c r="R715"/>
  <c r="P715"/>
  <c r="BI712"/>
  <c r="BH712"/>
  <c r="BG712"/>
  <c r="BF712"/>
  <c r="T712"/>
  <c r="R712"/>
  <c r="P712"/>
  <c r="BI710"/>
  <c r="BH710"/>
  <c r="BG710"/>
  <c r="BF710"/>
  <c r="T710"/>
  <c r="R710"/>
  <c r="P710"/>
  <c r="BI708"/>
  <c r="BH708"/>
  <c r="BG708"/>
  <c r="BF708"/>
  <c r="T708"/>
  <c r="R708"/>
  <c r="P708"/>
  <c r="BI693"/>
  <c r="BH693"/>
  <c r="BG693"/>
  <c r="BF693"/>
  <c r="T693"/>
  <c r="R693"/>
  <c r="P693"/>
  <c r="BI691"/>
  <c r="BH691"/>
  <c r="BG691"/>
  <c r="BF691"/>
  <c r="T691"/>
  <c r="R691"/>
  <c r="P691"/>
  <c r="BI650"/>
  <c r="BH650"/>
  <c r="BG650"/>
  <c r="BF650"/>
  <c r="T650"/>
  <c r="R650"/>
  <c r="P650"/>
  <c r="BI647"/>
  <c r="BH647"/>
  <c r="BG647"/>
  <c r="BF647"/>
  <c r="T647"/>
  <c r="R647"/>
  <c r="P647"/>
  <c r="BI645"/>
  <c r="BH645"/>
  <c r="BG645"/>
  <c r="BF645"/>
  <c r="T645"/>
  <c r="R645"/>
  <c r="P645"/>
  <c r="BI641"/>
  <c r="BH641"/>
  <c r="BG641"/>
  <c r="BF641"/>
  <c r="T641"/>
  <c r="R641"/>
  <c r="P641"/>
  <c r="BI638"/>
  <c r="BH638"/>
  <c r="BG638"/>
  <c r="BF638"/>
  <c r="T638"/>
  <c r="R638"/>
  <c r="P638"/>
  <c r="BI581"/>
  <c r="BH581"/>
  <c r="BG581"/>
  <c r="BF581"/>
  <c r="T581"/>
  <c r="R581"/>
  <c r="P581"/>
  <c r="BI524"/>
  <c r="BH524"/>
  <c r="BG524"/>
  <c r="BF524"/>
  <c r="T524"/>
  <c r="R524"/>
  <c r="P524"/>
  <c r="BI467"/>
  <c r="BH467"/>
  <c r="BG467"/>
  <c r="BF467"/>
  <c r="T467"/>
  <c r="R467"/>
  <c r="P467"/>
  <c r="BI410"/>
  <c r="BH410"/>
  <c r="BG410"/>
  <c r="BF410"/>
  <c r="T410"/>
  <c r="R410"/>
  <c r="P410"/>
  <c r="BI353"/>
  <c r="BH353"/>
  <c r="BG353"/>
  <c r="BF353"/>
  <c r="T353"/>
  <c r="R353"/>
  <c r="P353"/>
  <c r="BI331"/>
  <c r="BH331"/>
  <c r="BG331"/>
  <c r="BF331"/>
  <c r="T331"/>
  <c r="R331"/>
  <c r="P331"/>
  <c r="BI309"/>
  <c r="BH309"/>
  <c r="BG309"/>
  <c r="BF309"/>
  <c r="T309"/>
  <c r="R309"/>
  <c r="P309"/>
  <c r="BI287"/>
  <c r="BH287"/>
  <c r="BG287"/>
  <c r="BF287"/>
  <c r="T287"/>
  <c r="R287"/>
  <c r="P287"/>
  <c r="BI265"/>
  <c r="BH265"/>
  <c r="BG265"/>
  <c r="BF265"/>
  <c r="T265"/>
  <c r="R265"/>
  <c r="P265"/>
  <c r="BI244"/>
  <c r="BH244"/>
  <c r="BG244"/>
  <c r="BF244"/>
  <c r="T244"/>
  <c r="R244"/>
  <c r="P244"/>
  <c r="BI242"/>
  <c r="BH242"/>
  <c r="BG242"/>
  <c r="BF242"/>
  <c r="T242"/>
  <c r="R242"/>
  <c r="P242"/>
  <c r="BI217"/>
  <c r="BH217"/>
  <c r="BG217"/>
  <c r="BF217"/>
  <c r="T217"/>
  <c r="R217"/>
  <c r="P217"/>
  <c r="BI214"/>
  <c r="BH214"/>
  <c r="BG214"/>
  <c r="BF214"/>
  <c r="T214"/>
  <c r="R214"/>
  <c r="P214"/>
  <c r="BI211"/>
  <c r="BH211"/>
  <c r="BG211"/>
  <c r="BF211"/>
  <c r="T211"/>
  <c r="R211"/>
  <c r="P211"/>
  <c r="BI209"/>
  <c r="BH209"/>
  <c r="BG209"/>
  <c r="BF209"/>
  <c r="T209"/>
  <c r="R209"/>
  <c r="P209"/>
  <c r="BI202"/>
  <c r="BH202"/>
  <c r="BG202"/>
  <c r="BF202"/>
  <c r="T202"/>
  <c r="R202"/>
  <c r="P202"/>
  <c r="BI198"/>
  <c r="BH198"/>
  <c r="BG198"/>
  <c r="BF198"/>
  <c r="T198"/>
  <c r="R198"/>
  <c r="P198"/>
  <c r="BI161"/>
  <c r="BH161"/>
  <c r="BG161"/>
  <c r="BF161"/>
  <c r="T161"/>
  <c r="R161"/>
  <c r="P161"/>
  <c r="BI157"/>
  <c r="BH157"/>
  <c r="BG157"/>
  <c r="BF157"/>
  <c r="T157"/>
  <c r="R157"/>
  <c r="P157"/>
  <c r="BI151"/>
  <c r="BH151"/>
  <c r="BG151"/>
  <c r="BF151"/>
  <c r="T151"/>
  <c r="R151"/>
  <c r="P151"/>
  <c r="BI145"/>
  <c r="BH145"/>
  <c r="BG145"/>
  <c r="BF145"/>
  <c r="T145"/>
  <c r="R145"/>
  <c r="P145"/>
  <c r="BI137"/>
  <c r="BH137"/>
  <c r="BG137"/>
  <c r="BF137"/>
  <c r="T137"/>
  <c r="R137"/>
  <c r="P137"/>
  <c r="BI130"/>
  <c r="BH130"/>
  <c r="BG130"/>
  <c r="BF130"/>
  <c r="T130"/>
  <c r="R130"/>
  <c r="P130"/>
  <c r="BI127"/>
  <c r="BH127"/>
  <c r="BG127"/>
  <c r="BF127"/>
  <c r="T127"/>
  <c r="R127"/>
  <c r="P127"/>
  <c r="J120"/>
  <c r="F118"/>
  <c r="E116"/>
  <c r="J91"/>
  <c r="F89"/>
  <c r="E87"/>
  <c r="J24"/>
  <c r="E24"/>
  <c r="J121"/>
  <c r="J23"/>
  <c r="J18"/>
  <c r="E18"/>
  <c r="F92"/>
  <c r="J17"/>
  <c r="J15"/>
  <c r="E15"/>
  <c r="F120"/>
  <c r="J14"/>
  <c r="J12"/>
  <c r="J89"/>
  <c r="E7"/>
  <c r="E85"/>
  <c i="4" r="J37"/>
  <c r="J36"/>
  <c i="1" r="AY97"/>
  <c i="4" r="J35"/>
  <c i="1" r="AX97"/>
  <c i="4" r="BI393"/>
  <c r="BH393"/>
  <c r="BG393"/>
  <c r="BF393"/>
  <c r="T393"/>
  <c r="R393"/>
  <c r="P393"/>
  <c r="BI391"/>
  <c r="BH391"/>
  <c r="BG391"/>
  <c r="BF391"/>
  <c r="T391"/>
  <c r="R391"/>
  <c r="P391"/>
  <c r="BI388"/>
  <c r="BH388"/>
  <c r="BG388"/>
  <c r="BF388"/>
  <c r="T388"/>
  <c r="R388"/>
  <c r="P388"/>
  <c r="BI386"/>
  <c r="BH386"/>
  <c r="BG386"/>
  <c r="BF386"/>
  <c r="T386"/>
  <c r="R386"/>
  <c r="P386"/>
  <c r="BI378"/>
  <c r="BH378"/>
  <c r="BG378"/>
  <c r="BF378"/>
  <c r="T378"/>
  <c r="R378"/>
  <c r="P378"/>
  <c r="BI367"/>
  <c r="BH367"/>
  <c r="BG367"/>
  <c r="BF367"/>
  <c r="T367"/>
  <c r="R367"/>
  <c r="P367"/>
  <c r="BI359"/>
  <c r="BH359"/>
  <c r="BG359"/>
  <c r="BF359"/>
  <c r="T359"/>
  <c r="R359"/>
  <c r="P359"/>
  <c r="BI352"/>
  <c r="BH352"/>
  <c r="BG352"/>
  <c r="BF352"/>
  <c r="T352"/>
  <c r="R352"/>
  <c r="P352"/>
  <c r="BI346"/>
  <c r="BH346"/>
  <c r="BG346"/>
  <c r="BF346"/>
  <c r="T346"/>
  <c r="R346"/>
  <c r="P346"/>
  <c r="BI343"/>
  <c r="BH343"/>
  <c r="BG343"/>
  <c r="BF343"/>
  <c r="T343"/>
  <c r="R343"/>
  <c r="P343"/>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7"/>
  <c r="BH327"/>
  <c r="BG327"/>
  <c r="BF327"/>
  <c r="T327"/>
  <c r="R327"/>
  <c r="P327"/>
  <c r="BI325"/>
  <c r="BH325"/>
  <c r="BG325"/>
  <c r="BF325"/>
  <c r="T325"/>
  <c r="R325"/>
  <c r="P325"/>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1"/>
  <c r="BH311"/>
  <c r="BG311"/>
  <c r="BF311"/>
  <c r="T311"/>
  <c r="R311"/>
  <c r="P311"/>
  <c r="BI307"/>
  <c r="BH307"/>
  <c r="BG307"/>
  <c r="BF307"/>
  <c r="T307"/>
  <c r="R307"/>
  <c r="P307"/>
  <c r="BI304"/>
  <c r="BH304"/>
  <c r="BG304"/>
  <c r="BF304"/>
  <c r="T304"/>
  <c r="R304"/>
  <c r="P304"/>
  <c r="BI301"/>
  <c r="BH301"/>
  <c r="BG301"/>
  <c r="BF301"/>
  <c r="T301"/>
  <c r="R301"/>
  <c r="P301"/>
  <c r="BI298"/>
  <c r="BH298"/>
  <c r="BG298"/>
  <c r="BF298"/>
  <c r="T298"/>
  <c r="R298"/>
  <c r="P298"/>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3"/>
  <c r="BH253"/>
  <c r="BG253"/>
  <c r="BF253"/>
  <c r="T253"/>
  <c r="T252"/>
  <c r="R253"/>
  <c r="R252"/>
  <c r="P253"/>
  <c r="P252"/>
  <c r="BI250"/>
  <c r="BH250"/>
  <c r="BG250"/>
  <c r="BF250"/>
  <c r="T250"/>
  <c r="R250"/>
  <c r="P250"/>
  <c r="BI248"/>
  <c r="BH248"/>
  <c r="BG248"/>
  <c r="BF248"/>
  <c r="T248"/>
  <c r="R248"/>
  <c r="P248"/>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3"/>
  <c r="BH233"/>
  <c r="BG233"/>
  <c r="BF233"/>
  <c r="T233"/>
  <c r="R233"/>
  <c r="P233"/>
  <c r="BI227"/>
  <c r="BH227"/>
  <c r="BG227"/>
  <c r="BF227"/>
  <c r="T227"/>
  <c r="R227"/>
  <c r="P227"/>
  <c r="BI224"/>
  <c r="BH224"/>
  <c r="BG224"/>
  <c r="BF224"/>
  <c r="T224"/>
  <c r="R224"/>
  <c r="P224"/>
  <c r="BI221"/>
  <c r="BH221"/>
  <c r="BG221"/>
  <c r="BF221"/>
  <c r="T221"/>
  <c r="R221"/>
  <c r="P221"/>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1"/>
  <c r="BH201"/>
  <c r="BG201"/>
  <c r="BF201"/>
  <c r="T201"/>
  <c r="R201"/>
  <c r="P201"/>
  <c r="BI193"/>
  <c r="BH193"/>
  <c r="BG193"/>
  <c r="BF193"/>
  <c r="T193"/>
  <c r="R193"/>
  <c r="P193"/>
  <c r="BI185"/>
  <c r="BH185"/>
  <c r="BG185"/>
  <c r="BF185"/>
  <c r="T185"/>
  <c r="R185"/>
  <c r="P185"/>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6"/>
  <c r="BH156"/>
  <c r="BG156"/>
  <c r="BF156"/>
  <c r="T156"/>
  <c r="R156"/>
  <c r="P156"/>
  <c r="BI153"/>
  <c r="BH153"/>
  <c r="BG153"/>
  <c r="BF153"/>
  <c r="T153"/>
  <c r="R153"/>
  <c r="P153"/>
  <c r="BI143"/>
  <c r="BH143"/>
  <c r="BG143"/>
  <c r="BF143"/>
  <c r="T143"/>
  <c r="R143"/>
  <c r="P143"/>
  <c r="BI137"/>
  <c r="BH137"/>
  <c r="BG137"/>
  <c r="BF137"/>
  <c r="T137"/>
  <c r="R137"/>
  <c r="P137"/>
  <c r="BI130"/>
  <c r="BH130"/>
  <c r="BG130"/>
  <c r="BF130"/>
  <c r="T130"/>
  <c r="R130"/>
  <c r="P130"/>
  <c r="BI127"/>
  <c r="BH127"/>
  <c r="BG127"/>
  <c r="BF127"/>
  <c r="T127"/>
  <c r="R127"/>
  <c r="P127"/>
  <c r="J120"/>
  <c r="F118"/>
  <c r="E116"/>
  <c r="J91"/>
  <c r="F89"/>
  <c r="E87"/>
  <c r="J24"/>
  <c r="E24"/>
  <c r="J121"/>
  <c r="J23"/>
  <c r="J18"/>
  <c r="E18"/>
  <c r="F121"/>
  <c r="J17"/>
  <c r="J15"/>
  <c r="E15"/>
  <c r="F120"/>
  <c r="J14"/>
  <c r="J12"/>
  <c r="J118"/>
  <c r="E7"/>
  <c r="E85"/>
  <c i="3" r="J37"/>
  <c r="J36"/>
  <c i="1" r="AY96"/>
  <c i="3" r="J35"/>
  <c i="1" r="AX96"/>
  <c i="3" r="BI361"/>
  <c r="BH361"/>
  <c r="BG361"/>
  <c r="BF361"/>
  <c r="T361"/>
  <c r="R361"/>
  <c r="P361"/>
  <c r="BI359"/>
  <c r="BH359"/>
  <c r="BG359"/>
  <c r="BF359"/>
  <c r="T359"/>
  <c r="R359"/>
  <c r="P359"/>
  <c r="BI356"/>
  <c r="BH356"/>
  <c r="BG356"/>
  <c r="BF356"/>
  <c r="T356"/>
  <c r="R356"/>
  <c r="P356"/>
  <c r="BI352"/>
  <c r="BH352"/>
  <c r="BG352"/>
  <c r="BF352"/>
  <c r="T352"/>
  <c r="R352"/>
  <c r="P352"/>
  <c r="BI350"/>
  <c r="BH350"/>
  <c r="BG350"/>
  <c r="BF350"/>
  <c r="T350"/>
  <c r="R350"/>
  <c r="P350"/>
  <c r="BI346"/>
  <c r="BH346"/>
  <c r="BG346"/>
  <c r="BF346"/>
  <c r="T346"/>
  <c r="R346"/>
  <c r="P346"/>
  <c r="BI343"/>
  <c r="BH343"/>
  <c r="BG343"/>
  <c r="BF343"/>
  <c r="T343"/>
  <c r="R343"/>
  <c r="P343"/>
  <c r="BI335"/>
  <c r="BH335"/>
  <c r="BG335"/>
  <c r="BF335"/>
  <c r="T335"/>
  <c r="R335"/>
  <c r="P335"/>
  <c r="BI325"/>
  <c r="BH325"/>
  <c r="BG325"/>
  <c r="BF325"/>
  <c r="T325"/>
  <c r="R325"/>
  <c r="P325"/>
  <c r="BI317"/>
  <c r="BH317"/>
  <c r="BG317"/>
  <c r="BF317"/>
  <c r="T317"/>
  <c r="R317"/>
  <c r="P317"/>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6"/>
  <c r="BH266"/>
  <c r="BG266"/>
  <c r="BF266"/>
  <c r="T266"/>
  <c r="R266"/>
  <c r="P266"/>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5"/>
  <c r="BH225"/>
  <c r="BG225"/>
  <c r="BF225"/>
  <c r="T225"/>
  <c r="T224"/>
  <c r="R225"/>
  <c r="R224"/>
  <c r="P225"/>
  <c r="P224"/>
  <c r="BI222"/>
  <c r="BH222"/>
  <c r="BG222"/>
  <c r="BF222"/>
  <c r="T222"/>
  <c r="R222"/>
  <c r="P222"/>
  <c r="BI219"/>
  <c r="BH219"/>
  <c r="BG219"/>
  <c r="BF219"/>
  <c r="T219"/>
  <c r="R219"/>
  <c r="P219"/>
  <c r="BI216"/>
  <c r="BH216"/>
  <c r="BG216"/>
  <c r="BF216"/>
  <c r="T216"/>
  <c r="R216"/>
  <c r="P216"/>
  <c r="BI213"/>
  <c r="BH213"/>
  <c r="BG213"/>
  <c r="BF213"/>
  <c r="T213"/>
  <c r="R213"/>
  <c r="P213"/>
  <c r="BI209"/>
  <c r="BH209"/>
  <c r="BG209"/>
  <c r="BF209"/>
  <c r="T209"/>
  <c r="R209"/>
  <c r="P209"/>
  <c r="BI201"/>
  <c r="BH201"/>
  <c r="BG201"/>
  <c r="BF201"/>
  <c r="T201"/>
  <c r="R201"/>
  <c r="P201"/>
  <c r="BI198"/>
  <c r="BH198"/>
  <c r="BG198"/>
  <c r="BF198"/>
  <c r="T198"/>
  <c r="R198"/>
  <c r="P198"/>
  <c r="BI195"/>
  <c r="BH195"/>
  <c r="BG195"/>
  <c r="BF195"/>
  <c r="T195"/>
  <c r="R195"/>
  <c r="P195"/>
  <c r="BI192"/>
  <c r="BH192"/>
  <c r="BG192"/>
  <c r="BF192"/>
  <c r="T192"/>
  <c r="R192"/>
  <c r="P192"/>
  <c r="BI190"/>
  <c r="BH190"/>
  <c r="BG190"/>
  <c r="BF190"/>
  <c r="T190"/>
  <c r="R190"/>
  <c r="P190"/>
  <c r="BI187"/>
  <c r="BH187"/>
  <c r="BG187"/>
  <c r="BF187"/>
  <c r="T187"/>
  <c r="R187"/>
  <c r="P187"/>
  <c r="BI184"/>
  <c r="BH184"/>
  <c r="BG184"/>
  <c r="BF184"/>
  <c r="T184"/>
  <c r="R184"/>
  <c r="P184"/>
  <c r="BI181"/>
  <c r="BH181"/>
  <c r="BG181"/>
  <c r="BF181"/>
  <c r="T181"/>
  <c r="R181"/>
  <c r="P181"/>
  <c r="BI172"/>
  <c r="BH172"/>
  <c r="BG172"/>
  <c r="BF172"/>
  <c r="T172"/>
  <c r="R172"/>
  <c r="P172"/>
  <c r="BI163"/>
  <c r="BH163"/>
  <c r="BG163"/>
  <c r="BF163"/>
  <c r="T163"/>
  <c r="R163"/>
  <c r="P163"/>
  <c r="BI154"/>
  <c r="BH154"/>
  <c r="BG154"/>
  <c r="BF154"/>
  <c r="T154"/>
  <c r="R154"/>
  <c r="P154"/>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J123"/>
  <c r="F121"/>
  <c r="E119"/>
  <c r="J91"/>
  <c r="F89"/>
  <c r="E87"/>
  <c r="J24"/>
  <c r="E24"/>
  <c r="J124"/>
  <c r="J23"/>
  <c r="J18"/>
  <c r="E18"/>
  <c r="F124"/>
  <c r="J17"/>
  <c r="J15"/>
  <c r="E15"/>
  <c r="F123"/>
  <c r="J14"/>
  <c r="J12"/>
  <c r="J121"/>
  <c r="E7"/>
  <c r="E117"/>
  <c i="2" r="J37"/>
  <c r="J36"/>
  <c i="1" r="AY95"/>
  <c i="2" r="J35"/>
  <c i="1" r="AX95"/>
  <c i="2" r="BI437"/>
  <c r="BH437"/>
  <c r="BG437"/>
  <c r="BF437"/>
  <c r="T437"/>
  <c r="R437"/>
  <c r="P437"/>
  <c r="BI435"/>
  <c r="BH435"/>
  <c r="BG435"/>
  <c r="BF435"/>
  <c r="T435"/>
  <c r="R435"/>
  <c r="P435"/>
  <c r="BI431"/>
  <c r="BH431"/>
  <c r="BG431"/>
  <c r="BF431"/>
  <c r="T431"/>
  <c r="R431"/>
  <c r="P431"/>
  <c r="BI428"/>
  <c r="BH428"/>
  <c r="BG428"/>
  <c r="BF428"/>
  <c r="T428"/>
  <c r="R428"/>
  <c r="P428"/>
  <c r="BI420"/>
  <c r="BH420"/>
  <c r="BG420"/>
  <c r="BF420"/>
  <c r="T420"/>
  <c r="R420"/>
  <c r="P420"/>
  <c r="BI411"/>
  <c r="BH411"/>
  <c r="BG411"/>
  <c r="BF411"/>
  <c r="T411"/>
  <c r="R411"/>
  <c r="P411"/>
  <c r="BI403"/>
  <c r="BH403"/>
  <c r="BG403"/>
  <c r="BF403"/>
  <c r="T403"/>
  <c r="R403"/>
  <c r="P403"/>
  <c r="BI399"/>
  <c r="BH399"/>
  <c r="BG399"/>
  <c r="BF399"/>
  <c r="T399"/>
  <c r="R399"/>
  <c r="P399"/>
  <c r="BI396"/>
  <c r="BH396"/>
  <c r="BG396"/>
  <c r="BF396"/>
  <c r="T396"/>
  <c r="R396"/>
  <c r="P396"/>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69"/>
  <c r="BH369"/>
  <c r="BG369"/>
  <c r="BF369"/>
  <c r="T369"/>
  <c r="R369"/>
  <c r="P369"/>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78"/>
  <c r="BH278"/>
  <c r="BG278"/>
  <c r="BF278"/>
  <c r="T278"/>
  <c r="R278"/>
  <c r="P278"/>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57"/>
  <c r="BH257"/>
  <c r="BG257"/>
  <c r="BF257"/>
  <c r="T257"/>
  <c r="R257"/>
  <c r="P257"/>
  <c r="BI254"/>
  <c r="BH254"/>
  <c r="BG254"/>
  <c r="BF254"/>
  <c r="T254"/>
  <c r="R254"/>
  <c r="P254"/>
  <c r="BI251"/>
  <c r="BH251"/>
  <c r="BG251"/>
  <c r="BF251"/>
  <c r="T251"/>
  <c r="R251"/>
  <c r="P251"/>
  <c r="BI248"/>
  <c r="BH248"/>
  <c r="BG248"/>
  <c r="BF248"/>
  <c r="T248"/>
  <c r="R248"/>
  <c r="P248"/>
  <c r="BI244"/>
  <c r="BH244"/>
  <c r="BG244"/>
  <c r="BF244"/>
  <c r="T244"/>
  <c r="R244"/>
  <c r="P244"/>
  <c r="BI242"/>
  <c r="BH242"/>
  <c r="BG242"/>
  <c r="BF242"/>
  <c r="T242"/>
  <c r="R242"/>
  <c r="P242"/>
  <c r="BI239"/>
  <c r="BH239"/>
  <c r="BG239"/>
  <c r="BF239"/>
  <c r="T239"/>
  <c r="R239"/>
  <c r="P239"/>
  <c r="BI236"/>
  <c r="BH236"/>
  <c r="BG236"/>
  <c r="BF236"/>
  <c r="T236"/>
  <c r="R236"/>
  <c r="P236"/>
  <c r="BI233"/>
  <c r="BH233"/>
  <c r="BG233"/>
  <c r="BF233"/>
  <c r="T233"/>
  <c r="R233"/>
  <c r="P233"/>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3"/>
  <c r="BH213"/>
  <c r="BG213"/>
  <c r="BF213"/>
  <c r="T213"/>
  <c r="R213"/>
  <c r="P213"/>
  <c r="BI211"/>
  <c r="BH211"/>
  <c r="BG211"/>
  <c r="BF211"/>
  <c r="T211"/>
  <c r="R211"/>
  <c r="P211"/>
  <c r="BI207"/>
  <c r="BH207"/>
  <c r="BG207"/>
  <c r="BF207"/>
  <c r="T207"/>
  <c r="R207"/>
  <c r="P207"/>
  <c r="BI199"/>
  <c r="BH199"/>
  <c r="BG199"/>
  <c r="BF199"/>
  <c r="T199"/>
  <c r="R199"/>
  <c r="P199"/>
  <c r="BI191"/>
  <c r="BH191"/>
  <c r="BG191"/>
  <c r="BF191"/>
  <c r="T191"/>
  <c r="R191"/>
  <c r="P191"/>
  <c r="BI183"/>
  <c r="BH183"/>
  <c r="BG183"/>
  <c r="BF183"/>
  <c r="T183"/>
  <c r="R183"/>
  <c r="P183"/>
  <c r="BI175"/>
  <c r="BH175"/>
  <c r="BG175"/>
  <c r="BF175"/>
  <c r="T175"/>
  <c r="R175"/>
  <c r="P175"/>
  <c r="BI173"/>
  <c r="BH173"/>
  <c r="BG173"/>
  <c r="BF173"/>
  <c r="T173"/>
  <c r="R173"/>
  <c r="P173"/>
  <c r="BI170"/>
  <c r="BH170"/>
  <c r="BG170"/>
  <c r="BF170"/>
  <c r="T170"/>
  <c r="R170"/>
  <c r="P170"/>
  <c r="BI167"/>
  <c r="BH167"/>
  <c r="BG167"/>
  <c r="BF167"/>
  <c r="T167"/>
  <c r="R167"/>
  <c r="P167"/>
  <c r="BI163"/>
  <c r="BH163"/>
  <c r="BG163"/>
  <c r="BF163"/>
  <c r="T163"/>
  <c r="R163"/>
  <c r="P163"/>
  <c r="BI156"/>
  <c r="BH156"/>
  <c r="BG156"/>
  <c r="BF156"/>
  <c r="T156"/>
  <c r="R156"/>
  <c r="P156"/>
  <c r="BI152"/>
  <c r="BH152"/>
  <c r="BG152"/>
  <c r="BF152"/>
  <c r="T152"/>
  <c r="R152"/>
  <c r="P152"/>
  <c r="BI145"/>
  <c r="BH145"/>
  <c r="BG145"/>
  <c r="BF145"/>
  <c r="T145"/>
  <c r="R145"/>
  <c r="P145"/>
  <c r="BI138"/>
  <c r="BH138"/>
  <c r="BG138"/>
  <c r="BF138"/>
  <c r="T138"/>
  <c r="R138"/>
  <c r="P138"/>
  <c r="BI131"/>
  <c r="BH131"/>
  <c r="BG131"/>
  <c r="BF131"/>
  <c r="T131"/>
  <c r="R131"/>
  <c r="P131"/>
  <c r="BI127"/>
  <c r="BH127"/>
  <c r="BG127"/>
  <c r="BF127"/>
  <c r="T127"/>
  <c r="R127"/>
  <c r="P127"/>
  <c r="J120"/>
  <c r="F118"/>
  <c r="E116"/>
  <c r="J91"/>
  <c r="F89"/>
  <c r="E87"/>
  <c r="J24"/>
  <c r="E24"/>
  <c r="J92"/>
  <c r="J23"/>
  <c r="J18"/>
  <c r="E18"/>
  <c r="F121"/>
  <c r="J17"/>
  <c r="J15"/>
  <c r="E15"/>
  <c r="F91"/>
  <c r="J14"/>
  <c r="J12"/>
  <c r="J118"/>
  <c r="E7"/>
  <c r="E85"/>
  <c i="1" r="L90"/>
  <c r="AM90"/>
  <c r="AM89"/>
  <c r="L89"/>
  <c r="AM87"/>
  <c r="L87"/>
  <c r="L85"/>
  <c r="L84"/>
  <c i="2" r="J431"/>
  <c r="BK399"/>
  <c r="J386"/>
  <c r="BK366"/>
  <c r="J350"/>
  <c r="J340"/>
  <c r="BK331"/>
  <c r="BK319"/>
  <c r="BK298"/>
  <c r="J275"/>
  <c r="J263"/>
  <c r="J239"/>
  <c r="J221"/>
  <c r="J173"/>
  <c r="J145"/>
  <c r="BK396"/>
  <c r="J380"/>
  <c r="J366"/>
  <c r="BK344"/>
  <c r="J333"/>
  <c r="J316"/>
  <c r="J289"/>
  <c r="J251"/>
  <c r="BK236"/>
  <c r="J207"/>
  <c r="BK170"/>
  <c r="J152"/>
  <c r="BK431"/>
  <c r="J399"/>
  <c r="BK382"/>
  <c r="BK363"/>
  <c r="J352"/>
  <c r="J325"/>
  <c r="BK292"/>
  <c r="J257"/>
  <c r="BK227"/>
  <c r="BK211"/>
  <c r="J131"/>
  <c r="BK403"/>
  <c r="J378"/>
  <c r="BK359"/>
  <c r="BK329"/>
  <c r="BK301"/>
  <c r="BK257"/>
  <c r="J227"/>
  <c r="J167"/>
  <c r="J138"/>
  <c i="3" r="BK343"/>
  <c r="J310"/>
  <c r="J294"/>
  <c r="J280"/>
  <c r="J266"/>
  <c r="BK235"/>
  <c r="J222"/>
  <c r="J187"/>
  <c r="J142"/>
  <c r="J361"/>
  <c r="J335"/>
  <c r="BK304"/>
  <c r="J296"/>
  <c r="J284"/>
  <c r="BK266"/>
  <c r="J240"/>
  <c r="J192"/>
  <c r="BK142"/>
  <c r="J359"/>
  <c r="J343"/>
  <c r="J304"/>
  <c r="J288"/>
  <c r="J282"/>
  <c r="J271"/>
  <c r="BK253"/>
  <c r="BK229"/>
  <c r="J198"/>
  <c r="BK130"/>
  <c r="BK243"/>
  <c r="J235"/>
  <c r="J195"/>
  <c r="BK172"/>
  <c i="4" r="J378"/>
  <c r="BK334"/>
  <c r="J322"/>
  <c r="J304"/>
  <c r="J263"/>
  <c r="BK253"/>
  <c r="BK239"/>
  <c r="BK216"/>
  <c r="J171"/>
  <c r="J352"/>
  <c r="BK322"/>
  <c r="BK286"/>
  <c r="BK277"/>
  <c r="J245"/>
  <c r="J224"/>
  <c r="BK177"/>
  <c r="J165"/>
  <c r="J137"/>
  <c r="BK378"/>
  <c r="BK332"/>
  <c r="BK318"/>
  <c r="BK304"/>
  <c r="BK266"/>
  <c r="J236"/>
  <c r="BK224"/>
  <c r="BK162"/>
  <c r="J388"/>
  <c r="BK340"/>
  <c r="J316"/>
  <c r="J286"/>
  <c r="J257"/>
  <c r="BK245"/>
  <c r="BK213"/>
  <c r="BK165"/>
  <c r="J127"/>
  <c i="5" r="BK1240"/>
  <c r="J1233"/>
  <c r="J1132"/>
  <c r="J1111"/>
  <c r="J1031"/>
  <c r="J1017"/>
  <c r="BK999"/>
  <c r="BK951"/>
  <c r="BK921"/>
  <c r="J900"/>
  <c r="J836"/>
  <c r="BK803"/>
  <c r="J764"/>
  <c r="BK743"/>
  <c r="BK712"/>
  <c r="BK641"/>
  <c r="BK467"/>
  <c r="BK244"/>
  <c r="BK157"/>
  <c r="J1244"/>
  <c r="BK1228"/>
  <c r="BK1182"/>
  <c r="BK1134"/>
  <c r="BK1111"/>
  <c r="J1025"/>
  <c r="J997"/>
  <c r="BK971"/>
  <c r="J943"/>
  <c r="J911"/>
  <c r="BK890"/>
  <c r="BK880"/>
  <c r="J818"/>
  <c r="BK800"/>
  <c r="J759"/>
  <c r="J737"/>
  <c r="BK715"/>
  <c r="J641"/>
  <c r="BK287"/>
  <c r="J211"/>
  <c r="J157"/>
  <c r="J1293"/>
  <c r="J1286"/>
  <c r="J1247"/>
  <c r="BK1226"/>
  <c r="J1129"/>
  <c r="BK1107"/>
  <c r="J1027"/>
  <c r="BK989"/>
  <c r="BK941"/>
  <c r="J906"/>
  <c r="J892"/>
  <c r="J876"/>
  <c r="J809"/>
  <c r="J788"/>
  <c r="BK767"/>
  <c r="BK740"/>
  <c r="J720"/>
  <c r="J645"/>
  <c r="J287"/>
  <c r="BK211"/>
  <c r="BK130"/>
  <c r="BK1242"/>
  <c r="J1182"/>
  <c r="BK1120"/>
  <c r="BK1031"/>
  <c r="BK997"/>
  <c r="BK969"/>
  <c r="BK923"/>
  <c r="BK906"/>
  <c r="BK894"/>
  <c r="BK876"/>
  <c r="BK873"/>
  <c r="J833"/>
  <c r="BK818"/>
  <c r="J791"/>
  <c r="J778"/>
  <c r="J756"/>
  <c r="BK718"/>
  <c r="J647"/>
  <c r="BK309"/>
  <c r="BK151"/>
  <c i="6" r="J444"/>
  <c r="BK423"/>
  <c r="BK384"/>
  <c r="BK361"/>
  <c r="J330"/>
  <c r="BK312"/>
  <c r="BK282"/>
  <c r="BK273"/>
  <c r="J229"/>
  <c r="BK148"/>
  <c r="BK444"/>
  <c r="J431"/>
  <c r="BK400"/>
  <c r="J388"/>
  <c r="J376"/>
  <c r="BK351"/>
  <c r="BK321"/>
  <c r="BK284"/>
  <c r="BK267"/>
  <c r="BK244"/>
  <c r="BK229"/>
  <c r="BK184"/>
  <c r="BK172"/>
  <c r="J446"/>
  <c r="J384"/>
  <c r="BK367"/>
  <c r="BK342"/>
  <c r="J327"/>
  <c r="BK300"/>
  <c r="J252"/>
  <c r="BK240"/>
  <c r="J184"/>
  <c r="J148"/>
  <c r="J394"/>
  <c r="BK371"/>
  <c r="BK333"/>
  <c r="BK303"/>
  <c r="BK291"/>
  <c r="J258"/>
  <c r="BK249"/>
  <c r="BK211"/>
  <c r="J178"/>
  <c i="7" r="J201"/>
  <c r="J158"/>
  <c r="BK131"/>
  <c r="J194"/>
  <c r="J153"/>
  <c r="J207"/>
  <c r="BK196"/>
  <c r="BK185"/>
  <c r="J156"/>
  <c r="BK203"/>
  <c r="J177"/>
  <c r="BK153"/>
  <c r="BK119"/>
  <c i="2" r="J428"/>
  <c r="BK392"/>
  <c r="J374"/>
  <c r="J354"/>
  <c r="BK346"/>
  <c r="J336"/>
  <c r="J327"/>
  <c r="J313"/>
  <c r="J286"/>
  <c r="J272"/>
  <c r="BK251"/>
  <c r="BK233"/>
  <c r="BK199"/>
  <c r="BK152"/>
  <c r="J435"/>
  <c r="BK390"/>
  <c r="BK374"/>
  <c r="J363"/>
  <c r="J342"/>
  <c r="BK325"/>
  <c r="J292"/>
  <c r="BK272"/>
  <c r="BK242"/>
  <c r="BK221"/>
  <c r="J175"/>
  <c r="BK163"/>
  <c r="J127"/>
  <c r="J420"/>
  <c r="BK388"/>
  <c r="J376"/>
  <c r="J357"/>
  <c r="J348"/>
  <c r="J307"/>
  <c r="J278"/>
  <c r="BK244"/>
  <c r="BK215"/>
  <c r="J199"/>
  <c i="1" r="AS94"/>
  <c i="2" r="J319"/>
  <c r="J298"/>
  <c r="BK248"/>
  <c r="BK218"/>
  <c r="J163"/>
  <c i="3" r="J352"/>
  <c r="J317"/>
  <c r="J301"/>
  <c r="BK288"/>
  <c r="J273"/>
  <c r="J259"/>
  <c r="BK232"/>
  <c r="J219"/>
  <c r="BK192"/>
  <c r="BK154"/>
  <c r="J130"/>
  <c r="J350"/>
  <c r="BK310"/>
  <c r="BK294"/>
  <c r="BK271"/>
  <c r="BK247"/>
  <c r="J209"/>
  <c r="J154"/>
  <c r="BK136"/>
  <c r="BK352"/>
  <c r="BK325"/>
  <c r="J292"/>
  <c r="BK286"/>
  <c r="BK277"/>
  <c r="BK262"/>
  <c r="BK238"/>
  <c r="BK216"/>
  <c r="BK190"/>
  <c r="BK139"/>
  <c r="J247"/>
  <c r="BK225"/>
  <c r="BK198"/>
  <c r="BK184"/>
  <c i="4" r="BK388"/>
  <c r="J359"/>
  <c r="J332"/>
  <c r="BK320"/>
  <c r="J301"/>
  <c r="BK257"/>
  <c r="BK248"/>
  <c r="J233"/>
  <c r="J201"/>
  <c r="BK156"/>
  <c r="J340"/>
  <c r="J320"/>
  <c r="BK289"/>
  <c r="BK280"/>
  <c r="J239"/>
  <c r="BK221"/>
  <c r="BK193"/>
  <c r="BK171"/>
  <c r="J156"/>
  <c r="BK393"/>
  <c r="BK338"/>
  <c r="J325"/>
  <c r="BK311"/>
  <c r="BK292"/>
  <c r="BK250"/>
  <c r="BK233"/>
  <c r="BK209"/>
  <c r="J143"/>
  <c r="J386"/>
  <c r="BK330"/>
  <c r="BK298"/>
  <c r="J248"/>
  <c r="J216"/>
  <c r="J168"/>
  <c r="BK137"/>
  <c i="5" r="BK1268"/>
  <c r="BK1238"/>
  <c r="BK1178"/>
  <c r="J1123"/>
  <c r="BK1067"/>
  <c r="J1021"/>
  <c r="J1003"/>
  <c r="J971"/>
  <c r="BK947"/>
  <c r="BK908"/>
  <c r="BK884"/>
  <c r="J821"/>
  <c r="BK791"/>
  <c r="BK754"/>
  <c r="J723"/>
  <c r="BK691"/>
  <c r="J581"/>
  <c r="J309"/>
  <c r="BK217"/>
  <c r="J151"/>
  <c r="BK1253"/>
  <c r="J1226"/>
  <c r="J1176"/>
  <c r="BK1123"/>
  <c r="BK1095"/>
  <c r="BK1015"/>
  <c r="J1001"/>
  <c r="J989"/>
  <c r="J951"/>
  <c r="BK918"/>
  <c r="BK904"/>
  <c r="BK886"/>
  <c r="J827"/>
  <c r="BK812"/>
  <c r="BK778"/>
  <c r="J743"/>
  <c r="J718"/>
  <c r="BK710"/>
  <c r="BK353"/>
  <c r="J214"/>
  <c r="BK161"/>
  <c r="BK1293"/>
  <c r="BK1286"/>
  <c r="J1253"/>
  <c r="BK1230"/>
  <c r="J1178"/>
  <c r="J1120"/>
  <c r="J1095"/>
  <c r="J1019"/>
  <c r="J945"/>
  <c r="J916"/>
  <c r="BK900"/>
  <c r="J884"/>
  <c r="BK830"/>
  <c r="J803"/>
  <c r="BK785"/>
  <c r="J761"/>
  <c r="BK737"/>
  <c r="J708"/>
  <c r="J410"/>
  <c r="J242"/>
  <c r="J161"/>
  <c r="BK1247"/>
  <c r="BK1184"/>
  <c r="J1174"/>
  <c r="J1097"/>
  <c r="BK1023"/>
  <c r="J993"/>
  <c r="BK939"/>
  <c r="BK911"/>
  <c r="J896"/>
  <c r="J882"/>
  <c r="J812"/>
  <c r="J785"/>
  <c r="J770"/>
  <c r="J754"/>
  <c r="J710"/>
  <c r="BK581"/>
  <c r="BK214"/>
  <c r="BK127"/>
  <c i="6" r="BK431"/>
  <c r="J392"/>
  <c r="BK369"/>
  <c r="J365"/>
  <c r="BK348"/>
  <c r="J324"/>
  <c r="BK294"/>
  <c r="BK270"/>
  <c r="J187"/>
  <c r="J130"/>
  <c r="BK441"/>
  <c r="J407"/>
  <c r="BK394"/>
  <c r="BK381"/>
  <c r="BK358"/>
  <c r="J345"/>
  <c r="J300"/>
  <c r="J282"/>
  <c r="BK261"/>
  <c r="BK242"/>
  <c r="BK220"/>
  <c r="BK178"/>
  <c r="BK142"/>
  <c r="BK392"/>
  <c r="J371"/>
  <c r="J358"/>
  <c r="BK330"/>
  <c r="BK318"/>
  <c r="BK277"/>
  <c r="J261"/>
  <c r="J242"/>
  <c r="J190"/>
  <c r="BK160"/>
  <c r="BK415"/>
  <c r="J381"/>
  <c r="BK345"/>
  <c r="J297"/>
  <c r="BK252"/>
  <c r="J202"/>
  <c r="BK130"/>
  <c i="7" r="BK167"/>
  <c r="J148"/>
  <c r="BK207"/>
  <c r="J164"/>
  <c r="J119"/>
  <c r="BK201"/>
  <c r="J192"/>
  <c r="BK177"/>
  <c r="J140"/>
  <c r="BK189"/>
  <c r="BK156"/>
  <c r="J131"/>
  <c i="2" r="BK420"/>
  <c r="J388"/>
  <c r="J372"/>
  <c r="BK352"/>
  <c r="BK342"/>
  <c r="BK333"/>
  <c r="BK322"/>
  <c r="BK310"/>
  <c r="BK278"/>
  <c r="J266"/>
  <c r="J248"/>
  <c r="BK213"/>
  <c r="J170"/>
  <c r="BK131"/>
  <c r="BK428"/>
  <c r="J382"/>
  <c r="J369"/>
  <c r="J346"/>
  <c r="J331"/>
  <c r="J310"/>
  <c r="BK286"/>
  <c r="BK254"/>
  <c r="BK224"/>
  <c r="J191"/>
  <c r="BK173"/>
  <c r="BK156"/>
  <c r="BK437"/>
  <c r="J403"/>
  <c r="BK384"/>
  <c r="BK369"/>
  <c r="BK354"/>
  <c r="J338"/>
  <c r="J295"/>
  <c r="BK263"/>
  <c r="J224"/>
  <c r="BK207"/>
  <c r="J183"/>
  <c r="BK411"/>
  <c r="J384"/>
  <c r="J361"/>
  <c r="BK336"/>
  <c r="BK307"/>
  <c r="BK266"/>
  <c r="J242"/>
  <c r="BK175"/>
  <c i="3" r="BK356"/>
  <c r="J325"/>
  <c r="J307"/>
  <c r="BK292"/>
  <c r="J277"/>
  <c r="J262"/>
  <c r="J253"/>
  <c r="J225"/>
  <c r="J213"/>
  <c r="J184"/>
  <c r="J139"/>
  <c r="J356"/>
  <c r="J313"/>
  <c r="J298"/>
  <c r="J286"/>
  <c r="J269"/>
  <c r="J243"/>
  <c r="BK195"/>
  <c r="BK145"/>
  <c r="BK361"/>
  <c r="J346"/>
  <c r="BK307"/>
  <c r="BK290"/>
  <c r="BK280"/>
  <c r="BK269"/>
  <c r="J250"/>
  <c r="BK219"/>
  <c r="J201"/>
  <c r="J145"/>
  <c r="BK250"/>
  <c r="J238"/>
  <c r="BK201"/>
  <c r="BK187"/>
  <c r="BK163"/>
  <c i="4" r="BK367"/>
  <c r="BK336"/>
  <c r="BK325"/>
  <c r="BK316"/>
  <c r="J289"/>
  <c r="J250"/>
  <c r="BK236"/>
  <c r="J211"/>
  <c r="J177"/>
  <c r="BK359"/>
  <c r="J336"/>
  <c r="J311"/>
  <c r="J269"/>
  <c r="BK243"/>
  <c r="J213"/>
  <c r="J185"/>
  <c r="BK168"/>
  <c r="BK153"/>
  <c r="J393"/>
  <c r="J346"/>
  <c r="J330"/>
  <c r="J314"/>
  <c r="J298"/>
  <c r="BK263"/>
  <c r="J243"/>
  <c r="J227"/>
  <c r="BK201"/>
  <c r="J391"/>
  <c r="J343"/>
  <c r="BK307"/>
  <c r="BK283"/>
  <c r="BK269"/>
  <c r="BK241"/>
  <c r="J209"/>
  <c r="J153"/>
  <c r="J130"/>
  <c i="5" r="J1260"/>
  <c r="J1230"/>
  <c r="BK1129"/>
  <c r="BK1109"/>
  <c r="J1029"/>
  <c r="J1015"/>
  <c r="BK1001"/>
  <c r="J953"/>
  <c r="J923"/>
  <c r="BK902"/>
  <c r="J878"/>
  <c r="J794"/>
  <c r="BK761"/>
  <c r="BK726"/>
  <c r="J693"/>
  <c r="BK638"/>
  <c r="BK410"/>
  <c r="BK209"/>
  <c r="J145"/>
  <c r="J130"/>
  <c r="J1238"/>
  <c r="J1184"/>
  <c r="BK1174"/>
  <c r="BK1114"/>
  <c r="BK1027"/>
  <c r="BK1003"/>
  <c r="BK993"/>
  <c r="J969"/>
  <c r="BK945"/>
  <c r="BK913"/>
  <c r="BK892"/>
  <c r="J873"/>
  <c r="BK821"/>
  <c r="BK809"/>
  <c r="J776"/>
  <c r="J740"/>
  <c r="J712"/>
  <c r="J650"/>
  <c r="J331"/>
  <c r="BK198"/>
  <c r="J1295"/>
  <c r="J1289"/>
  <c r="BK1260"/>
  <c r="J1240"/>
  <c r="BK1224"/>
  <c r="BK1126"/>
  <c r="BK1097"/>
  <c r="J1023"/>
  <c r="J947"/>
  <c r="J939"/>
  <c r="J904"/>
  <c r="BK896"/>
  <c r="BK882"/>
  <c r="BK827"/>
  <c r="J800"/>
  <c r="BK770"/>
  <c r="J745"/>
  <c r="BK723"/>
  <c r="BK647"/>
  <c r="J353"/>
  <c r="BK202"/>
  <c r="J127"/>
  <c r="J1236"/>
  <c r="J1180"/>
  <c r="J1107"/>
  <c r="BK1025"/>
  <c r="J995"/>
  <c r="BK953"/>
  <c r="J918"/>
  <c r="BK898"/>
  <c r="BK888"/>
  <c r="BK878"/>
  <c r="J830"/>
  <c r="J781"/>
  <c r="J767"/>
  <c r="J726"/>
  <c r="BK708"/>
  <c r="BK331"/>
  <c r="J217"/>
  <c r="J137"/>
  <c i="6" r="J439"/>
  <c r="J400"/>
  <c r="BK374"/>
  <c r="J363"/>
  <c r="J342"/>
  <c r="J318"/>
  <c r="J284"/>
  <c r="J277"/>
  <c r="J249"/>
  <c r="J181"/>
  <c r="J127"/>
  <c r="J423"/>
  <c r="J397"/>
  <c r="BK386"/>
  <c r="J369"/>
  <c r="BK354"/>
  <c r="BK336"/>
  <c r="BK297"/>
  <c r="BK279"/>
  <c r="J246"/>
  <c r="J238"/>
  <c r="J193"/>
  <c r="J160"/>
  <c r="BK407"/>
  <c r="BK376"/>
  <c r="BK365"/>
  <c r="J339"/>
  <c r="J321"/>
  <c r="J291"/>
  <c r="J270"/>
  <c r="BK246"/>
  <c r="BK202"/>
  <c r="BK181"/>
  <c r="BK127"/>
  <c r="BK388"/>
  <c r="J351"/>
  <c r="J336"/>
  <c r="J309"/>
  <c r="J294"/>
  <c r="BK275"/>
  <c r="BK238"/>
  <c r="BK190"/>
  <c r="J175"/>
  <c i="7" r="BK171"/>
  <c r="BK150"/>
  <c r="J122"/>
  <c r="BK192"/>
  <c r="BK161"/>
  <c r="BK140"/>
  <c r="J203"/>
  <c r="J189"/>
  <c r="J167"/>
  <c r="BK205"/>
  <c r="J196"/>
  <c r="BK158"/>
  <c r="BK122"/>
  <c i="2" r="BK435"/>
  <c r="J396"/>
  <c r="BK380"/>
  <c r="BK357"/>
  <c r="BK348"/>
  <c r="BK338"/>
  <c r="J329"/>
  <c r="BK316"/>
  <c r="BK295"/>
  <c r="J269"/>
  <c r="J254"/>
  <c r="J236"/>
  <c r="J211"/>
  <c r="J156"/>
  <c r="J437"/>
  <c r="J392"/>
  <c r="BK378"/>
  <c r="BK361"/>
  <c r="BK340"/>
  <c r="BK327"/>
  <c r="J301"/>
  <c r="BK275"/>
  <c r="BK239"/>
  <c r="J218"/>
  <c r="BK183"/>
  <c r="BK167"/>
  <c r="BK138"/>
  <c r="J411"/>
  <c r="BK386"/>
  <c r="BK372"/>
  <c r="J359"/>
  <c r="BK350"/>
  <c r="BK313"/>
  <c r="BK289"/>
  <c r="J233"/>
  <c r="J213"/>
  <c r="BK191"/>
  <c r="BK127"/>
  <c r="J390"/>
  <c r="BK376"/>
  <c r="J344"/>
  <c r="J322"/>
  <c r="BK269"/>
  <c r="J244"/>
  <c r="J215"/>
  <c r="BK145"/>
  <c i="3" r="BK346"/>
  <c r="BK313"/>
  <c r="BK298"/>
  <c r="BK282"/>
  <c r="BK275"/>
  <c r="J256"/>
  <c r="J229"/>
  <c r="J216"/>
  <c r="J163"/>
  <c r="BK133"/>
  <c r="BK359"/>
  <c r="BK317"/>
  <c r="BK301"/>
  <c r="J290"/>
  <c r="J275"/>
  <c r="BK256"/>
  <c r="BK213"/>
  <c r="J172"/>
  <c r="J133"/>
  <c r="BK350"/>
  <c r="BK335"/>
  <c r="BK296"/>
  <c r="BK284"/>
  <c r="BK273"/>
  <c r="BK259"/>
  <c r="J232"/>
  <c r="BK209"/>
  <c r="J181"/>
  <c r="J136"/>
  <c r="BK240"/>
  <c r="BK222"/>
  <c r="J190"/>
  <c r="BK181"/>
  <c i="4" r="BK386"/>
  <c r="BK343"/>
  <c r="J327"/>
  <c r="J318"/>
  <c r="J292"/>
  <c r="J260"/>
  <c r="J241"/>
  <c r="BK218"/>
  <c r="BK185"/>
  <c r="BK391"/>
  <c r="BK346"/>
  <c r="BK314"/>
  <c r="J283"/>
  <c r="J266"/>
  <c r="BK227"/>
  <c r="BK211"/>
  <c r="J174"/>
  <c r="J162"/>
  <c r="BK127"/>
  <c r="J367"/>
  <c r="J334"/>
  <c r="BK327"/>
  <c r="J307"/>
  <c r="J277"/>
  <c r="BK260"/>
  <c r="J218"/>
  <c r="BK174"/>
  <c r="BK130"/>
  <c r="BK352"/>
  <c r="J338"/>
  <c r="BK301"/>
  <c r="J280"/>
  <c r="J253"/>
  <c r="J221"/>
  <c r="J193"/>
  <c r="BK143"/>
  <c i="5" r="J1278"/>
  <c r="BK1236"/>
  <c r="BK1176"/>
  <c r="J1114"/>
  <c r="BK1065"/>
  <c r="BK1019"/>
  <c r="BK1013"/>
  <c r="BK995"/>
  <c r="BK949"/>
  <c r="BK916"/>
  <c r="J894"/>
  <c r="BK806"/>
  <c r="BK781"/>
  <c r="BK745"/>
  <c r="J715"/>
  <c r="BK645"/>
  <c r="BK524"/>
  <c r="BK265"/>
  <c r="J198"/>
  <c r="BK137"/>
  <c r="J1242"/>
  <c r="J1224"/>
  <c r="BK1180"/>
  <c r="J1126"/>
  <c r="J1067"/>
  <c r="J1013"/>
  <c r="J999"/>
  <c r="BK991"/>
  <c r="J949"/>
  <c r="J941"/>
  <c r="J902"/>
  <c r="J888"/>
  <c r="BK833"/>
  <c r="J815"/>
  <c r="BK794"/>
  <c r="BK756"/>
  <c r="BK720"/>
  <c r="J691"/>
  <c r="J467"/>
  <c r="J265"/>
  <c r="J202"/>
  <c r="BK1295"/>
  <c r="BK1289"/>
  <c r="BK1278"/>
  <c r="BK1244"/>
  <c r="J1228"/>
  <c r="J1134"/>
  <c r="J1109"/>
  <c r="BK1029"/>
  <c r="BK1017"/>
  <c r="BK943"/>
  <c r="J913"/>
  <c r="J898"/>
  <c r="J886"/>
  <c r="BK836"/>
  <c r="J806"/>
  <c r="BK776"/>
  <c r="BK759"/>
  <c r="J734"/>
  <c r="BK650"/>
  <c r="J638"/>
  <c r="J244"/>
  <c r="J209"/>
  <c r="J1268"/>
  <c r="BK1233"/>
  <c r="BK1132"/>
  <c r="J1065"/>
  <c r="BK1021"/>
  <c r="J991"/>
  <c r="J921"/>
  <c r="J908"/>
  <c r="J890"/>
  <c r="J880"/>
  <c r="BK815"/>
  <c r="BK788"/>
  <c r="BK764"/>
  <c r="BK734"/>
  <c r="BK693"/>
  <c r="J524"/>
  <c r="BK242"/>
  <c r="BK145"/>
  <c i="6" r="J441"/>
  <c r="BK390"/>
  <c r="J367"/>
  <c r="J354"/>
  <c r="BK327"/>
  <c r="BK309"/>
  <c r="J279"/>
  <c r="J267"/>
  <c r="J220"/>
  <c r="J142"/>
  <c r="BK439"/>
  <c r="J415"/>
  <c r="J390"/>
  <c r="J379"/>
  <c r="BK363"/>
  <c r="J348"/>
  <c r="J312"/>
  <c r="BK287"/>
  <c r="J273"/>
  <c r="BK258"/>
  <c r="J240"/>
  <c r="J211"/>
  <c r="BK175"/>
  <c r="BK446"/>
  <c r="J386"/>
  <c r="J374"/>
  <c r="J361"/>
  <c r="J333"/>
  <c r="J303"/>
  <c r="J275"/>
  <c r="BK255"/>
  <c r="J244"/>
  <c r="BK193"/>
  <c r="J172"/>
  <c r="BK397"/>
  <c r="BK379"/>
  <c r="BK339"/>
  <c r="BK324"/>
  <c r="J287"/>
  <c r="J255"/>
  <c r="BK187"/>
  <c i="7" r="BK164"/>
  <c r="BK143"/>
  <c r="J198"/>
  <c r="J185"/>
  <c r="J143"/>
  <c r="J205"/>
  <c r="BK194"/>
  <c r="J171"/>
  <c r="BK148"/>
  <c r="BK198"/>
  <c r="J161"/>
  <c r="J150"/>
  <c i="2" l="1" r="P126"/>
  <c r="T126"/>
  <c r="R250"/>
  <c r="P265"/>
  <c r="R324"/>
  <c r="BK395"/>
  <c r="J395"/>
  <c r="J102"/>
  <c r="P402"/>
  <c r="R434"/>
  <c i="3" r="P129"/>
  <c r="BK228"/>
  <c r="J228"/>
  <c r="J100"/>
  <c r="P246"/>
  <c r="T265"/>
  <c r="T309"/>
  <c r="BK316"/>
  <c r="J316"/>
  <c r="J104"/>
  <c r="BK349"/>
  <c r="J349"/>
  <c r="J105"/>
  <c r="R355"/>
  <c r="R354"/>
  <c i="4" r="P126"/>
  <c r="P256"/>
  <c r="P310"/>
  <c r="BK345"/>
  <c r="J345"/>
  <c r="J102"/>
  <c r="T358"/>
  <c r="R390"/>
  <c i="5" r="P126"/>
  <c r="R763"/>
  <c r="R780"/>
  <c r="T875"/>
  <c r="R1259"/>
  <c r="T1292"/>
  <c i="6" r="R126"/>
  <c r="T290"/>
  <c r="BK357"/>
  <c r="J357"/>
  <c r="J101"/>
  <c r="BK414"/>
  <c r="J414"/>
  <c r="J103"/>
  <c r="BK443"/>
  <c r="J443"/>
  <c r="J104"/>
  <c i="2" r="P250"/>
  <c r="T265"/>
  <c r="P324"/>
  <c r="T395"/>
  <c r="R402"/>
  <c r="P434"/>
  <c i="3" r="BK129"/>
  <c r="J129"/>
  <c r="J98"/>
  <c r="R228"/>
  <c r="T246"/>
  <c r="BK265"/>
  <c r="J265"/>
  <c r="J102"/>
  <c r="R309"/>
  <c r="T316"/>
  <c r="R349"/>
  <c r="BK355"/>
  <c r="J355"/>
  <c r="J107"/>
  <c i="4" r="T126"/>
  <c r="BK256"/>
  <c r="J256"/>
  <c r="J100"/>
  <c r="R310"/>
  <c r="P345"/>
  <c r="P358"/>
  <c r="P390"/>
  <c i="5" r="R126"/>
  <c r="P763"/>
  <c r="P780"/>
  <c r="P875"/>
  <c r="T1259"/>
  <c r="P1292"/>
  <c i="6" r="T126"/>
  <c r="BK290"/>
  <c r="J290"/>
  <c r="J100"/>
  <c r="T357"/>
  <c r="T414"/>
  <c r="T443"/>
  <c i="7" r="BK118"/>
  <c r="BK117"/>
  <c r="J117"/>
  <c r="J96"/>
  <c i="2" r="R126"/>
  <c r="R125"/>
  <c r="R124"/>
  <c r="R265"/>
  <c r="BK324"/>
  <c r="J324"/>
  <c r="J101"/>
  <c r="R395"/>
  <c r="T402"/>
  <c r="T434"/>
  <c i="3" r="R129"/>
  <c r="T228"/>
  <c r="BK246"/>
  <c r="J246"/>
  <c r="J101"/>
  <c r="R265"/>
  <c r="BK309"/>
  <c r="J309"/>
  <c r="J103"/>
  <c r="P316"/>
  <c r="P349"/>
  <c r="P355"/>
  <c r="P354"/>
  <c i="4" r="BK126"/>
  <c r="J126"/>
  <c r="J98"/>
  <c r="R256"/>
  <c r="T310"/>
  <c r="T345"/>
  <c r="R358"/>
  <c r="T390"/>
  <c i="5" r="BK126"/>
  <c r="J126"/>
  <c r="J98"/>
  <c r="BK763"/>
  <c r="J763"/>
  <c r="J99"/>
  <c r="T780"/>
  <c r="R875"/>
  <c r="BK1259"/>
  <c r="J1259"/>
  <c r="J103"/>
  <c r="BK1292"/>
  <c r="J1292"/>
  <c r="J104"/>
  <c i="6" r="P126"/>
  <c r="P290"/>
  <c r="R357"/>
  <c r="R414"/>
  <c r="P443"/>
  <c i="7" r="R118"/>
  <c r="R117"/>
  <c i="2" r="BK126"/>
  <c r="BK250"/>
  <c r="J250"/>
  <c r="J99"/>
  <c r="T250"/>
  <c r="BK265"/>
  <c r="J265"/>
  <c r="J100"/>
  <c r="T324"/>
  <c r="P395"/>
  <c r="BK402"/>
  <c r="J402"/>
  <c r="J103"/>
  <c r="BK434"/>
  <c r="J434"/>
  <c r="J104"/>
  <c i="3" r="T129"/>
  <c r="T128"/>
  <c r="T127"/>
  <c r="P228"/>
  <c r="R246"/>
  <c r="P265"/>
  <c r="P309"/>
  <c r="R316"/>
  <c r="T349"/>
  <c r="T355"/>
  <c r="T354"/>
  <c i="4" r="R126"/>
  <c r="R125"/>
  <c r="R124"/>
  <c r="T256"/>
  <c r="BK310"/>
  <c r="J310"/>
  <c r="J101"/>
  <c r="R345"/>
  <c r="BK358"/>
  <c r="J358"/>
  <c r="J103"/>
  <c r="BK390"/>
  <c r="J390"/>
  <c r="J104"/>
  <c i="5" r="T126"/>
  <c r="T125"/>
  <c r="T124"/>
  <c r="T763"/>
  <c r="BK780"/>
  <c r="J780"/>
  <c r="J100"/>
  <c r="BK875"/>
  <c r="J875"/>
  <c r="J101"/>
  <c r="P1259"/>
  <c r="R1292"/>
  <c i="6" r="BK126"/>
  <c r="J126"/>
  <c r="J98"/>
  <c r="R290"/>
  <c r="P357"/>
  <c r="P414"/>
  <c r="R443"/>
  <c i="7" r="P118"/>
  <c r="P117"/>
  <c i="1" r="AU100"/>
  <c i="7" r="T118"/>
  <c r="T117"/>
  <c i="3" r="BK224"/>
  <c r="J224"/>
  <c r="J99"/>
  <c i="5" r="BK1246"/>
  <c r="J1246"/>
  <c r="J102"/>
  <c i="4" r="BK252"/>
  <c r="J252"/>
  <c r="J99"/>
  <c i="6" r="BK286"/>
  <c r="J286"/>
  <c r="J99"/>
  <c r="BK399"/>
  <c r="J399"/>
  <c r="J102"/>
  <c i="7" r="E85"/>
  <c r="BE131"/>
  <c r="BE143"/>
  <c r="BE164"/>
  <c r="BE192"/>
  <c r="F91"/>
  <c r="J92"/>
  <c r="F114"/>
  <c r="BE119"/>
  <c r="BE140"/>
  <c r="BE150"/>
  <c r="BE158"/>
  <c r="BE161"/>
  <c r="BE205"/>
  <c r="J89"/>
  <c r="BE122"/>
  <c r="BE148"/>
  <c r="BE156"/>
  <c r="BE167"/>
  <c r="BE171"/>
  <c r="BE203"/>
  <c r="BE153"/>
  <c r="BE177"/>
  <c r="BE185"/>
  <c r="BE189"/>
  <c r="BE194"/>
  <c r="BE196"/>
  <c r="BE198"/>
  <c r="BE201"/>
  <c r="BE207"/>
  <c i="6" r="J89"/>
  <c r="J92"/>
  <c r="BE142"/>
  <c r="BE160"/>
  <c r="BE181"/>
  <c r="BE220"/>
  <c r="BE240"/>
  <c r="BE267"/>
  <c r="BE270"/>
  <c r="BE277"/>
  <c r="BE279"/>
  <c r="BE297"/>
  <c r="BE327"/>
  <c r="BE354"/>
  <c r="BE358"/>
  <c r="BE367"/>
  <c r="BE369"/>
  <c r="BE374"/>
  <c r="BE384"/>
  <c r="BE390"/>
  <c r="BE400"/>
  <c r="BE439"/>
  <c r="E85"/>
  <c r="BE130"/>
  <c r="BE175"/>
  <c r="BE184"/>
  <c r="BE211"/>
  <c r="BE229"/>
  <c r="BE242"/>
  <c r="BE258"/>
  <c r="BE261"/>
  <c r="BE282"/>
  <c r="BE284"/>
  <c r="BE294"/>
  <c r="BE309"/>
  <c r="BE333"/>
  <c r="BE345"/>
  <c r="BE348"/>
  <c r="BE351"/>
  <c r="BE361"/>
  <c r="BE379"/>
  <c r="BE381"/>
  <c r="BE388"/>
  <c r="BE394"/>
  <c r="BE397"/>
  <c r="BE415"/>
  <c r="BE423"/>
  <c r="BE431"/>
  <c r="BE441"/>
  <c r="BE446"/>
  <c r="F91"/>
  <c r="F121"/>
  <c r="BE127"/>
  <c r="BE178"/>
  <c r="BE187"/>
  <c r="BE246"/>
  <c r="BE249"/>
  <c r="BE252"/>
  <c r="BE273"/>
  <c r="BE275"/>
  <c r="BE291"/>
  <c r="BE303"/>
  <c r="BE312"/>
  <c r="BE318"/>
  <c r="BE324"/>
  <c r="BE330"/>
  <c r="BE339"/>
  <c r="BE342"/>
  <c r="BE363"/>
  <c r="BE365"/>
  <c r="BE371"/>
  <c r="BE148"/>
  <c r="BE172"/>
  <c r="BE190"/>
  <c r="BE193"/>
  <c r="BE202"/>
  <c r="BE238"/>
  <c r="BE244"/>
  <c r="BE255"/>
  <c r="BE287"/>
  <c r="BE300"/>
  <c r="BE321"/>
  <c r="BE336"/>
  <c r="BE376"/>
  <c r="BE386"/>
  <c r="BE392"/>
  <c r="BE407"/>
  <c r="BE444"/>
  <c i="5" r="F91"/>
  <c r="J118"/>
  <c r="BE157"/>
  <c r="BE161"/>
  <c r="BE198"/>
  <c r="BE209"/>
  <c r="BE244"/>
  <c r="BE265"/>
  <c r="BE353"/>
  <c r="BE410"/>
  <c r="BE638"/>
  <c r="BE641"/>
  <c r="BE650"/>
  <c r="BE712"/>
  <c r="BE720"/>
  <c r="BE723"/>
  <c r="BE737"/>
  <c r="BE740"/>
  <c r="BE743"/>
  <c r="BE754"/>
  <c r="BE759"/>
  <c r="BE794"/>
  <c r="BE806"/>
  <c r="BE821"/>
  <c r="BE833"/>
  <c r="BE884"/>
  <c r="BE900"/>
  <c r="BE902"/>
  <c r="BE913"/>
  <c r="BE945"/>
  <c r="BE947"/>
  <c r="BE971"/>
  <c r="BE999"/>
  <c r="BE1001"/>
  <c r="BE1003"/>
  <c r="BE1013"/>
  <c r="BE1015"/>
  <c r="BE1017"/>
  <c r="BE1065"/>
  <c r="BE1067"/>
  <c r="BE1109"/>
  <c r="BE1111"/>
  <c r="BE1126"/>
  <c r="BE1176"/>
  <c r="BE1224"/>
  <c r="BE1228"/>
  <c r="BE1253"/>
  <c r="BE1260"/>
  <c r="E114"/>
  <c r="BE137"/>
  <c r="BE151"/>
  <c r="BE214"/>
  <c r="BE309"/>
  <c r="BE467"/>
  <c r="BE524"/>
  <c r="BE691"/>
  <c r="BE710"/>
  <c r="BE715"/>
  <c r="BE778"/>
  <c r="BE791"/>
  <c r="BE800"/>
  <c r="BE812"/>
  <c r="BE818"/>
  <c r="BE878"/>
  <c r="BE892"/>
  <c r="BE908"/>
  <c r="BE918"/>
  <c r="BE949"/>
  <c r="BE951"/>
  <c r="BE969"/>
  <c r="BE991"/>
  <c r="BE993"/>
  <c r="BE995"/>
  <c r="BE997"/>
  <c r="BE1025"/>
  <c r="BE1120"/>
  <c r="BE1132"/>
  <c r="BE1174"/>
  <c r="BE1178"/>
  <c r="BE1180"/>
  <c r="BE1236"/>
  <c r="BE1238"/>
  <c r="BE1240"/>
  <c r="BE1247"/>
  <c r="BE1268"/>
  <c r="BE1278"/>
  <c r="BE1286"/>
  <c r="BE1289"/>
  <c r="BE1293"/>
  <c r="BE1295"/>
  <c r="J92"/>
  <c r="F121"/>
  <c r="BE127"/>
  <c r="BE130"/>
  <c r="BE145"/>
  <c r="BE202"/>
  <c r="BE217"/>
  <c r="BE242"/>
  <c r="BE287"/>
  <c r="BE581"/>
  <c r="BE645"/>
  <c r="BE693"/>
  <c r="BE726"/>
  <c r="BE745"/>
  <c r="BE761"/>
  <c r="BE764"/>
  <c r="BE781"/>
  <c r="BE788"/>
  <c r="BE803"/>
  <c r="BE876"/>
  <c r="BE882"/>
  <c r="BE894"/>
  <c r="BE896"/>
  <c r="BE898"/>
  <c r="BE906"/>
  <c r="BE916"/>
  <c r="BE921"/>
  <c r="BE923"/>
  <c r="BE1019"/>
  <c r="BE1027"/>
  <c r="BE1029"/>
  <c r="BE1031"/>
  <c r="BE1097"/>
  <c r="BE1107"/>
  <c r="BE1114"/>
  <c r="BE1129"/>
  <c r="BE1230"/>
  <c r="BE1233"/>
  <c r="BE211"/>
  <c r="BE331"/>
  <c r="BE647"/>
  <c r="BE708"/>
  <c r="BE718"/>
  <c r="BE734"/>
  <c r="BE756"/>
  <c r="BE767"/>
  <c r="BE770"/>
  <c r="BE776"/>
  <c r="BE785"/>
  <c r="BE809"/>
  <c r="BE815"/>
  <c r="BE827"/>
  <c r="BE830"/>
  <c r="BE836"/>
  <c r="BE873"/>
  <c r="BE880"/>
  <c r="BE886"/>
  <c r="BE888"/>
  <c r="BE890"/>
  <c r="BE904"/>
  <c r="BE911"/>
  <c r="BE939"/>
  <c r="BE941"/>
  <c r="BE943"/>
  <c r="BE953"/>
  <c r="BE989"/>
  <c r="BE1021"/>
  <c r="BE1023"/>
  <c r="BE1095"/>
  <c r="BE1123"/>
  <c r="BE1134"/>
  <c r="BE1182"/>
  <c r="BE1184"/>
  <c r="BE1226"/>
  <c r="BE1242"/>
  <c r="BE1244"/>
  <c i="4" r="J89"/>
  <c r="F92"/>
  <c r="BE156"/>
  <c r="BE174"/>
  <c r="BE193"/>
  <c r="BE209"/>
  <c r="BE224"/>
  <c r="BE233"/>
  <c r="BE236"/>
  <c r="BE248"/>
  <c r="BE257"/>
  <c r="BE260"/>
  <c r="BE263"/>
  <c r="BE289"/>
  <c r="BE318"/>
  <c r="BE322"/>
  <c r="BE343"/>
  <c r="BE367"/>
  <c r="BE388"/>
  <c r="F91"/>
  <c r="E114"/>
  <c r="BE153"/>
  <c r="BE168"/>
  <c r="BE177"/>
  <c r="BE185"/>
  <c r="BE213"/>
  <c r="BE218"/>
  <c r="BE227"/>
  <c r="BE243"/>
  <c r="BE245"/>
  <c r="BE266"/>
  <c r="BE280"/>
  <c r="BE286"/>
  <c r="BE314"/>
  <c r="BE320"/>
  <c r="BE334"/>
  <c r="BE336"/>
  <c r="BE340"/>
  <c r="BE352"/>
  <c r="BE359"/>
  <c r="BE386"/>
  <c r="BE393"/>
  <c r="BE201"/>
  <c r="BE216"/>
  <c r="BE239"/>
  <c r="BE250"/>
  <c r="BE253"/>
  <c r="BE292"/>
  <c r="BE301"/>
  <c r="BE304"/>
  <c r="BE316"/>
  <c r="BE325"/>
  <c r="BE327"/>
  <c r="BE330"/>
  <c r="BE332"/>
  <c r="BE378"/>
  <c r="J92"/>
  <c r="BE127"/>
  <c r="BE130"/>
  <c r="BE137"/>
  <c r="BE143"/>
  <c r="BE162"/>
  <c r="BE165"/>
  <c r="BE171"/>
  <c r="BE211"/>
  <c r="BE221"/>
  <c r="BE241"/>
  <c r="BE269"/>
  <c r="BE277"/>
  <c r="BE283"/>
  <c r="BE298"/>
  <c r="BE307"/>
  <c r="BE311"/>
  <c r="BE338"/>
  <c r="BE346"/>
  <c r="BE391"/>
  <c i="3" r="E85"/>
  <c r="J92"/>
  <c r="BE130"/>
  <c r="BE136"/>
  <c r="BE139"/>
  <c r="BE142"/>
  <c r="BE145"/>
  <c r="BE190"/>
  <c r="BE209"/>
  <c r="BE216"/>
  <c r="BE229"/>
  <c r="BE253"/>
  <c r="BE256"/>
  <c r="BE262"/>
  <c r="J89"/>
  <c r="F92"/>
  <c r="BE133"/>
  <c r="BE163"/>
  <c r="BE192"/>
  <c r="BE222"/>
  <c r="BE240"/>
  <c r="BE271"/>
  <c r="BE275"/>
  <c r="BE277"/>
  <c r="BE284"/>
  <c r="BE288"/>
  <c r="BE294"/>
  <c r="BE343"/>
  <c r="BE356"/>
  <c r="BE361"/>
  <c i="2" r="J126"/>
  <c r="J98"/>
  <c i="3" r="F91"/>
  <c r="BE154"/>
  <c r="BE172"/>
  <c r="BE181"/>
  <c r="BE184"/>
  <c r="BE198"/>
  <c r="BE225"/>
  <c r="BE232"/>
  <c r="BE235"/>
  <c r="BE250"/>
  <c r="BE259"/>
  <c r="BE282"/>
  <c r="BE292"/>
  <c r="BE296"/>
  <c r="BE298"/>
  <c r="BE310"/>
  <c r="BE187"/>
  <c r="BE195"/>
  <c r="BE201"/>
  <c r="BE213"/>
  <c r="BE219"/>
  <c r="BE238"/>
  <c r="BE243"/>
  <c r="BE247"/>
  <c r="BE266"/>
  <c r="BE269"/>
  <c r="BE273"/>
  <c r="BE280"/>
  <c r="BE286"/>
  <c r="BE290"/>
  <c r="BE301"/>
  <c r="BE304"/>
  <c r="BE307"/>
  <c r="BE313"/>
  <c r="BE317"/>
  <c r="BE325"/>
  <c r="BE335"/>
  <c r="BE346"/>
  <c r="BE350"/>
  <c r="BE352"/>
  <c r="BE359"/>
  <c i="2" r="E114"/>
  <c r="F120"/>
  <c r="J121"/>
  <c r="BE127"/>
  <c r="BE170"/>
  <c r="BE183"/>
  <c r="BE191"/>
  <c r="BE207"/>
  <c r="BE211"/>
  <c r="BE221"/>
  <c r="BE251"/>
  <c r="BE272"/>
  <c r="BE278"/>
  <c r="BE289"/>
  <c r="BE292"/>
  <c r="BE322"/>
  <c r="BE325"/>
  <c r="BE331"/>
  <c r="BE338"/>
  <c r="BE352"/>
  <c r="BE363"/>
  <c r="BE366"/>
  <c r="BE369"/>
  <c r="BE372"/>
  <c r="BE374"/>
  <c r="BE380"/>
  <c r="BE392"/>
  <c r="BE396"/>
  <c r="BE420"/>
  <c r="BE431"/>
  <c r="J89"/>
  <c r="BE131"/>
  <c r="BE145"/>
  <c r="BE152"/>
  <c r="BE156"/>
  <c r="BE167"/>
  <c r="BE173"/>
  <c r="BE199"/>
  <c r="BE218"/>
  <c r="BE233"/>
  <c r="BE236"/>
  <c r="BE239"/>
  <c r="BE248"/>
  <c r="BE269"/>
  <c r="BE275"/>
  <c r="BE298"/>
  <c r="BE307"/>
  <c r="BE316"/>
  <c r="BE329"/>
  <c r="BE333"/>
  <c r="BE340"/>
  <c r="BE342"/>
  <c r="BE344"/>
  <c r="BE378"/>
  <c r="BE390"/>
  <c r="BE435"/>
  <c r="F92"/>
  <c r="BE138"/>
  <c r="BE213"/>
  <c r="BE227"/>
  <c r="BE244"/>
  <c r="BE257"/>
  <c r="BE263"/>
  <c r="BE266"/>
  <c r="BE295"/>
  <c r="BE310"/>
  <c r="BE313"/>
  <c r="BE319"/>
  <c r="BE327"/>
  <c r="BE336"/>
  <c r="BE346"/>
  <c r="BE348"/>
  <c r="BE350"/>
  <c r="BE354"/>
  <c r="BE357"/>
  <c r="BE384"/>
  <c r="BE386"/>
  <c r="BE399"/>
  <c r="BE403"/>
  <c r="BE428"/>
  <c r="BE437"/>
  <c r="BE163"/>
  <c r="BE175"/>
  <c r="BE215"/>
  <c r="BE224"/>
  <c r="BE242"/>
  <c r="BE254"/>
  <c r="BE286"/>
  <c r="BE301"/>
  <c r="BE359"/>
  <c r="BE361"/>
  <c r="BE376"/>
  <c r="BE382"/>
  <c r="BE388"/>
  <c r="BE411"/>
  <c r="F36"/>
  <c i="1" r="BC95"/>
  <c i="3" r="F35"/>
  <c i="1" r="BB96"/>
  <c i="3" r="F34"/>
  <c i="1" r="BA96"/>
  <c i="4" r="F36"/>
  <c i="1" r="BC97"/>
  <c i="4" r="F34"/>
  <c i="1" r="BA97"/>
  <c i="5" r="F35"/>
  <c i="1" r="BB98"/>
  <c i="6" r="F37"/>
  <c i="1" r="BD99"/>
  <c i="7" r="F34"/>
  <c i="1" r="BA100"/>
  <c i="2" r="J34"/>
  <c i="1" r="AW95"/>
  <c i="3" r="J34"/>
  <c i="1" r="AW96"/>
  <c i="4" r="J34"/>
  <c i="1" r="AW97"/>
  <c i="5" r="F37"/>
  <c i="1" r="BD98"/>
  <c i="6" r="J34"/>
  <c i="1" r="AW99"/>
  <c i="6" r="F34"/>
  <c i="1" r="BA99"/>
  <c i="7" r="J34"/>
  <c i="1" r="AW100"/>
  <c i="2" r="F34"/>
  <c i="1" r="BA95"/>
  <c i="2" r="F37"/>
  <c i="1" r="BD95"/>
  <c i="3" r="F36"/>
  <c i="1" r="BC96"/>
  <c i="4" r="F37"/>
  <c i="1" r="BD97"/>
  <c i="5" r="F36"/>
  <c i="1" r="BC98"/>
  <c i="5" r="F34"/>
  <c i="1" r="BA98"/>
  <c i="6" r="F36"/>
  <c i="1" r="BC99"/>
  <c i="7" r="F36"/>
  <c i="1" r="BC100"/>
  <c i="2" r="F35"/>
  <c i="1" r="BB95"/>
  <c i="3" r="F37"/>
  <c i="1" r="BD96"/>
  <c i="4" r="F35"/>
  <c i="1" r="BB97"/>
  <c i="5" r="J34"/>
  <c i="1" r="AW98"/>
  <c i="6" r="F35"/>
  <c i="1" r="BB99"/>
  <c i="7" r="F35"/>
  <c i="1" r="BB100"/>
  <c i="7" r="F37"/>
  <c i="1" r="BD100"/>
  <c i="4" l="1" r="T125"/>
  <c r="T124"/>
  <c i="3" r="P128"/>
  <c r="P127"/>
  <c i="1" r="AU96"/>
  <c i="6" r="P125"/>
  <c r="P124"/>
  <c i="1" r="AU99"/>
  <c i="5" r="R125"/>
  <c r="R124"/>
  <c i="6" r="R125"/>
  <c r="R124"/>
  <c i="4" r="P125"/>
  <c r="P124"/>
  <c i="1" r="AU97"/>
  <c i="6" r="T125"/>
  <c r="T124"/>
  <c i="2" r="T125"/>
  <c r="T124"/>
  <c r="BK125"/>
  <c r="J125"/>
  <c r="J97"/>
  <c i="3" r="R128"/>
  <c r="R127"/>
  <c i="5" r="P125"/>
  <c r="P124"/>
  <c i="1" r="AU98"/>
  <c i="2" r="P125"/>
  <c r="P124"/>
  <c i="1" r="AU95"/>
  <c i="3" r="BK354"/>
  <c r="J354"/>
  <c r="J106"/>
  <c i="7" r="J118"/>
  <c r="J97"/>
  <c i="4" r="BK125"/>
  <c r="J125"/>
  <c r="J97"/>
  <c i="5" r="BK125"/>
  <c r="J125"/>
  <c r="J97"/>
  <c i="6" r="BK125"/>
  <c r="J125"/>
  <c r="J97"/>
  <c i="3" r="BK128"/>
  <c r="BK127"/>
  <c r="J127"/>
  <c r="J96"/>
  <c r="F33"/>
  <c i="1" r="AZ96"/>
  <c i="4" r="F33"/>
  <c i="1" r="AZ97"/>
  <c i="6" r="J33"/>
  <c i="1" r="AV99"/>
  <c r="AT99"/>
  <c i="7" r="J33"/>
  <c i="1" r="AV100"/>
  <c r="AT100"/>
  <c r="BC94"/>
  <c r="W32"/>
  <c r="BA94"/>
  <c r="W30"/>
  <c i="7" r="J30"/>
  <c i="1" r="AG100"/>
  <c i="2" r="J33"/>
  <c i="1" r="AV95"/>
  <c r="AT95"/>
  <c i="5" r="F33"/>
  <c i="1" r="AZ98"/>
  <c i="3" r="J33"/>
  <c i="1" r="AV96"/>
  <c r="AT96"/>
  <c i="4" r="J33"/>
  <c i="1" r="AV97"/>
  <c r="AT97"/>
  <c i="6" r="F33"/>
  <c i="1" r="AZ99"/>
  <c i="7" r="F33"/>
  <c i="1" r="AZ100"/>
  <c r="BD94"/>
  <c r="W33"/>
  <c r="BB94"/>
  <c r="W31"/>
  <c i="2" r="F33"/>
  <c i="1" r="AZ95"/>
  <c i="5" r="J33"/>
  <c i="1" r="AV98"/>
  <c r="AT98"/>
  <c i="6" l="1" r="BK124"/>
  <c r="J124"/>
  <c r="J96"/>
  <c i="3" r="J128"/>
  <c r="J97"/>
  <c i="5" r="BK124"/>
  <c r="J124"/>
  <c r="J96"/>
  <c i="4" r="BK124"/>
  <c r="J124"/>
  <c r="J96"/>
  <c i="2" r="BK124"/>
  <c r="J124"/>
  <c i="7" r="J39"/>
  <c i="1" r="AN100"/>
  <c r="AU94"/>
  <c r="AX94"/>
  <c i="3" r="J30"/>
  <c i="1" r="AG96"/>
  <c i="2" r="J30"/>
  <c i="1" r="AG95"/>
  <c r="AW94"/>
  <c r="AK30"/>
  <c r="AY94"/>
  <c r="AZ94"/>
  <c r="AV94"/>
  <c r="AK29"/>
  <c i="2" l="1" r="J39"/>
  <c i="3" r="J39"/>
  <c i="2" r="J96"/>
  <c i="1" r="AN95"/>
  <c r="AN96"/>
  <c i="6" r="J30"/>
  <c i="1" r="AG99"/>
  <c i="4" r="J30"/>
  <c i="1" r="AG97"/>
  <c r="AN97"/>
  <c r="W29"/>
  <c i="5" r="J30"/>
  <c i="1" r="AG98"/>
  <c r="AT94"/>
  <c i="5" l="1" r="J39"/>
  <c i="4" r="J39"/>
  <c i="6" r="J39"/>
  <c i="1" r="AN99"/>
  <c r="AN98"/>
  <c r="AG94"/>
  <c r="AK26"/>
  <c r="AK35"/>
  <c l="1" r="AN94"/>
</calcChain>
</file>

<file path=xl/sharedStrings.xml><?xml version="1.0" encoding="utf-8"?>
<sst xmlns="http://schemas.openxmlformats.org/spreadsheetml/2006/main">
  <si>
    <t>Export Komplet</t>
  </si>
  <si>
    <t/>
  </si>
  <si>
    <t>2.0</t>
  </si>
  <si>
    <t>ZAMOK</t>
  </si>
  <si>
    <t>False</t>
  </si>
  <si>
    <t>{16a810e9-d5bf-48ae-9f3f-98e933a81869}</t>
  </si>
  <si>
    <t>0,01</t>
  </si>
  <si>
    <t>21</t>
  </si>
  <si>
    <t>12</t>
  </si>
  <si>
    <t>REKAPITULACE STAVBY</t>
  </si>
  <si>
    <t xml:space="preserve">v ---  níže se nacházejí doplnkové a pomocné údaje k sestavám  --- v</t>
  </si>
  <si>
    <t>Návod na vyplnění</t>
  </si>
  <si>
    <t>0,001</t>
  </si>
  <si>
    <t>Kód:</t>
  </si>
  <si>
    <t>2420006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</si>
  <si>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</si>
  <si>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</si>
  <si>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Vodovod Otradov</t>
  </si>
  <si>
    <t>KSO:</t>
  </si>
  <si>
    <t>CC-CZ:</t>
  </si>
  <si>
    <t>Místo:</t>
  </si>
  <si>
    <t>Otradov</t>
  </si>
  <si>
    <t>Datum:</t>
  </si>
  <si>
    <t>19. 3. 2024</t>
  </si>
  <si>
    <t>Zadavatel:</t>
  </si>
  <si>
    <t>IČ:</t>
  </si>
  <si>
    <t xml:space="preserve"> </t>
  </si>
  <si>
    <t>DIČ:</t>
  </si>
  <si>
    <t>Uchazeč:</t>
  </si>
  <si>
    <t>Vyplň údaj</t>
  </si>
  <si>
    <t>Projektant:</t>
  </si>
  <si>
    <t>VS Chrudim, a.s., Novoměstská 625, 53701 Chrudim</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</si>
  <si>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</si>
  <si>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</si>
  <si>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</si>
  <si>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</si>
  <si>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</si>
  <si>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</si>
  <si>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</si>
  <si>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</si>
  <si>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</si>
  <si>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</si>
  <si>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</si>
  <si>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</si>
  <si>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</si>
  <si>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</si>
  <si>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</si>
  <si>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</si>
  <si>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</si>
  <si>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</si>
  <si>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</si>
  <si>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</si>
  <si>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</si>
  <si>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</si>
  <si>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</si>
  <si>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</si>
  <si>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</si>
  <si>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</si>
  <si>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</si>
  <si>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</si>
  <si>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</si>
  <si>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</si>
  <si>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</si>
  <si>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</si>
  <si>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</si>
  <si>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</si>
  <si>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</si>
  <si>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</si>
  <si>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</si>
  <si>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</si>
  <si>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</si>
  <si>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</si>
  <si>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</si>
  <si>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</si>
  <si>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</si>
  <si>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</si>
  <si>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</si>
  <si>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</si>
  <si>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</si>
  <si>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</si>
  <si>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</si>
  <si>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Krouna, řad V, km 0,0-0,3529</t>
  </si>
  <si>
    <t>STA</t>
  </si>
  <si>
    <t>1</t>
  </si>
  <si>
    <t>{e52b0a18-37d4-4b32-b671-5df4e54849d8}</t>
  </si>
  <si>
    <t>2</t>
  </si>
  <si>
    <t>02</t>
  </si>
  <si>
    <t>Krouna, redukční šachta</t>
  </si>
  <si>
    <t>{e1f2929a-2ced-422e-9fdf-f3cdc2537072}</t>
  </si>
  <si>
    <t>03</t>
  </si>
  <si>
    <t>Krouna, řad V, vodovodní přípojky</t>
  </si>
  <si>
    <t>{31f55e70-8203-49d6-a5d5-08e94582b651}</t>
  </si>
  <si>
    <t>04</t>
  </si>
  <si>
    <t>Otradov, vodovodní řady</t>
  </si>
  <si>
    <t>{09d68760-ab92-4f09-a1ae-504bf793c528}</t>
  </si>
  <si>
    <t>05</t>
  </si>
  <si>
    <t>Otradov, vodovodní přípojky</t>
  </si>
  <si>
    <t>{c94b1957-4b32-408a-ade4-decaf5117887}</t>
  </si>
  <si>
    <t>VRN</t>
  </si>
  <si>
    <t>Vedlejší a rozpočtové náklady</t>
  </si>
  <si>
    <t>VON</t>
  </si>
  <si>
    <t>{fc3751dd-bb69-4684-aefb-e0b61025f56d}</t>
  </si>
  <si>
    <t>KRYCÍ LIST SOUPISU PRACÍ</t>
  </si>
  <si>
    <t>Objekt:</t>
  </si>
  <si>
    <t>01 - Krouna, řad V, km 0,0-0,3529</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</si>
  <si>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</si>
  <si>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</si>
  <si>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</si>
  <si>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</si>
  <si>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</si>
  <si>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</si>
  <si>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</si>
  <si>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</si>
  <si>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</si>
  <si>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</si>
  <si>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</si>
  <si>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</si>
  <si>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</si>
  <si>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</si>
  <si>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</si>
  <si>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</si>
  <si>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</si>
  <si>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</si>
  <si>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</si>
  <si>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</si>
  <si>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</si>
  <si>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</si>
  <si>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</si>
  <si>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</si>
  <si>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</si>
  <si>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</si>
  <si>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</si>
  <si>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</si>
  <si>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</si>
  <si>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</si>
  <si>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</si>
  <si>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113107311</t>
  </si>
  <si>
    <t>Odstranění podkladů nebo krytů strojně plochy jednotlivě do 50 m2 s přemístěním hmot na skládku na vzdálenost do 3 m nebo s naložením na dopravní prostředek z kameniva těženého, o tl. vrstvy do 100 mm</t>
  </si>
  <si>
    <t>m2</t>
  </si>
  <si>
    <t>4</t>
  </si>
  <si>
    <t>950617195</t>
  </si>
  <si>
    <t>VV</t>
  </si>
  <si>
    <t xml:space="preserve">provizorní opravy  komunikace :</t>
  </si>
  <si>
    <t>SÚS II. tř. - plocha 447 m2, tl.40 mm, plocha 397 m2, tl. 60 mm, plocha 356, tl. 50 mm</t>
  </si>
  <si>
    <t>447+397+356</t>
  </si>
  <si>
    <t>113107322</t>
  </si>
  <si>
    <t>Odstranění podkladů nebo krytů strojně plochy jednotlivě do 50 m2 s přemístěním hmot na skládku na vzdálenost do 3 m nebo s naložením na dopravní prostředek z kameniva hrubého drceného, o tl. vrstvy přes 100 do 200 mm</t>
  </si>
  <si>
    <t>-806670988</t>
  </si>
  <si>
    <t>komunikace SÚS II. třída</t>
  </si>
  <si>
    <t>řad V - 309 m2, tl. 130 mm</t>
  </si>
  <si>
    <t>309</t>
  </si>
  <si>
    <t>provizorní opravy, tl. 130</t>
  </si>
  <si>
    <t>Součet</t>
  </si>
  <si>
    <t>3</t>
  </si>
  <si>
    <t>113107323</t>
  </si>
  <si>
    <t>Odstranění podkladů nebo krytů strojně plochy jednotlivě do 50 m2 s přemístěním hmot na skládku na vzdálenost do 3 m nebo s naložením na dopravní prostředek z kameniva hrubého drceného, o tl. vrstvy přes 200 do 300 mm</t>
  </si>
  <si>
    <t>-1009464672</t>
  </si>
  <si>
    <t>řad V - 268 m2, tl. 220 mm</t>
  </si>
  <si>
    <t>268</t>
  </si>
  <si>
    <t>provizorní opravy, SÚS II. tř., tl. 220</t>
  </si>
  <si>
    <t>113107324</t>
  </si>
  <si>
    <t>Odstranění podkladů nebo krytů strojně plochy jednotlivě do 50 m2 s přemístěním hmot na skládku na vzdálenost do 3 m nebo s naložením na dopravní prostředek z kameniva hrubého drceného, o tl. vrstvy přes 300 do 400 mm</t>
  </si>
  <si>
    <t>1494905942</t>
  </si>
  <si>
    <t>MK - asfalt, délka úseku 160 m, šířka 0,8 m, tl. 350 mm</t>
  </si>
  <si>
    <t>160*0,8</t>
  </si>
  <si>
    <t>provizorní opravy komunikací :</t>
  </si>
  <si>
    <t xml:space="preserve">MK - asflat, úsek 160 m, šířka 0,8 m,tl. 350 mm  </t>
  </si>
  <si>
    <t>5</t>
  </si>
  <si>
    <t>113154222</t>
  </si>
  <si>
    <t>Frézování živičného podkladu nebo krytu s naložením na dopravní prostředek plochy přes 500 do 1 000 m2 bez překážek v trase pruhu šířky do 1 m, tloušťky vrstvy 40 mm</t>
  </si>
  <si>
    <t>-581344486</t>
  </si>
  <si>
    <t>řad V - délka úseku 447 m2, tl. 40 mm</t>
  </si>
  <si>
    <t>447</t>
  </si>
  <si>
    <t>6</t>
  </si>
  <si>
    <t>113154233</t>
  </si>
  <si>
    <t xml:space="preserve">Frézování živičného podkladu nebo krytu  s naložením na dopravní prostředek plochy přes 500 do 1 000 m2 bez překážek v trase pruhu šířky přes 1 m do 2 m, tloušťky vrstvy 50 mm</t>
  </si>
  <si>
    <t>551327658</t>
  </si>
  <si>
    <t>řad V - celkem 356 m2, tl. 50 mm</t>
  </si>
  <si>
    <t>356</t>
  </si>
  <si>
    <t>MK - asfalt, délka úseku 160 m, šířka 1,3 m, tl. 50 mm</t>
  </si>
  <si>
    <t>160*1,3</t>
  </si>
  <si>
    <t>7</t>
  </si>
  <si>
    <t>113154234</t>
  </si>
  <si>
    <t>Frézování živičného podkladu nebo krytu s naložením na dopravní prostředek plochy přes 500 do 1 000 m2 bez překážek v trase pruhu šířky přes 1 m do 2 m, tloušťky vrstvy 100 mm</t>
  </si>
  <si>
    <t>1863568105</t>
  </si>
  <si>
    <t>řad V - celkem 397 m2, tl. 60 mm</t>
  </si>
  <si>
    <t>397</t>
  </si>
  <si>
    <t>8</t>
  </si>
  <si>
    <t>119001401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</si>
  <si>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potrubí ocelového nebo litinového, jmenovité světlosti DN do 200 mm</t>
  </si>
  <si>
    <t>m</t>
  </si>
  <si>
    <t>-221238754</t>
  </si>
  <si>
    <t>křížení s plynovým nebo kanalizačním potrubím, přesnou polohu nutno vytyčit před zahájením prací</t>
  </si>
  <si>
    <t>(5+2)*2</t>
  </si>
  <si>
    <t>9</t>
  </si>
  <si>
    <t>119001421</t>
  </si>
  <si>
    <t>Dočasné zajištění podzemního potrubí nebo vedení ve výkopišti ve stavu i poloze , ve kterých byla na začátku zemních prací a to s podepřením, vzepřením nebo vyvěšením, příp. s ochranným bedněním, se zřízením a odstraněním zajišťovací konstrukce, s opotřebením hmot kabelů a kabelových tratí z volně ložených kabelů a to do 3 kabelů</t>
  </si>
  <si>
    <t>-1838498522</t>
  </si>
  <si>
    <t>křížení s kabely energetiky, telekomunikací, veř. osvětlení, přesnou polohu nutno vytyčit před zahájením prací</t>
  </si>
  <si>
    <t>(2+5)*2</t>
  </si>
  <si>
    <t>10</t>
  </si>
  <si>
    <t>130001101</t>
  </si>
  <si>
    <t xml:space="preserve">Příplatek k cenám hloubených vykopávek za ztížení vykopávky  v blízkosti podzemního vedení nebo výbušnin pro jakoukoliv třídu horniny</t>
  </si>
  <si>
    <t>m3</t>
  </si>
  <si>
    <t>1839543938</t>
  </si>
  <si>
    <t>(14+14)*0,8*1,5</t>
  </si>
  <si>
    <t>11</t>
  </si>
  <si>
    <t>132154102</t>
  </si>
  <si>
    <t>Hloubení zapažených rýh šířky do 800 mm strojně s urovnáním dna do předepsaného profilu a spádu v hornině třídy těžitelnosti I skupiny 1 a 2 přes 20 do 50 m3</t>
  </si>
  <si>
    <t>1240390037</t>
  </si>
  <si>
    <t>vodovodní řad V, celková délka 1 962,6 m, prům. hl. 1,72 m, Krouna úsek 352,9 m</t>
  </si>
  <si>
    <t>352,9*1,72*0,8</t>
  </si>
  <si>
    <t>odpočet - povrchy</t>
  </si>
  <si>
    <t>-(447*0,04+397*0,06+356*0,05+208*0,05+309*0,13+268*0,22+128*0,35)</t>
  </si>
  <si>
    <t>Mezisoučet</t>
  </si>
  <si>
    <t>rozdělení dle IGP, zemina tř.2 - 45%</t>
  </si>
  <si>
    <t>271,76*0,45</t>
  </si>
  <si>
    <t>132254102</t>
  </si>
  <si>
    <t>Hloubení zapažených rýh šířky do 800 mm strojně s urovnáním dna do předepsaného profilu a spádu v hornině třídy těžitelnosti I skupiny 3 přes 20 do 50 m3</t>
  </si>
  <si>
    <t>-395143002</t>
  </si>
  <si>
    <t>rozdělení dle IGP, zemina tř. 3 - 30%</t>
  </si>
  <si>
    <t>271,76*0,3</t>
  </si>
  <si>
    <t>13</t>
  </si>
  <si>
    <t>132354102</t>
  </si>
  <si>
    <t>Hloubení zapažených rýh šířky do 800 mm strojně s urovnáním dna do předepsaného profilu a spádu v hornině třídy těžitelnosti II skupiny 4 přes 20 do 50 m3</t>
  </si>
  <si>
    <t>420444115</t>
  </si>
  <si>
    <t>rozdělení dle IGP, zemina tř. 4 - 20%</t>
  </si>
  <si>
    <t>271,76*0,2</t>
  </si>
  <si>
    <t>14</t>
  </si>
  <si>
    <t>132454102</t>
  </si>
  <si>
    <t>Hloubení zapažených rýh šířky do 800 mm strojně s urovnáním dna do předepsaného profilu a spádu v hornině třídy těžitelnosti II skupiny 5 přes 20 do 50 m3</t>
  </si>
  <si>
    <t>-1000914880</t>
  </si>
  <si>
    <t>rozdělení dle IGP, zemina tř. 5 - 5%</t>
  </si>
  <si>
    <t>271,76*0,05</t>
  </si>
  <si>
    <t>15</t>
  </si>
  <si>
    <t>151811131</t>
  </si>
  <si>
    <t>Zřízení pažicích boxů pro pažení a rozepření stěn rýh podzemního vedení hloubka výkopu do 4 m, šířka do 1,2 m</t>
  </si>
  <si>
    <t>10145570</t>
  </si>
  <si>
    <t>pažení výkopů</t>
  </si>
  <si>
    <t>vodovodní řad V, celková délka 352,9 m, prům. hl. 1,72 m</t>
  </si>
  <si>
    <t>352,9*1,72</t>
  </si>
  <si>
    <t>16</t>
  </si>
  <si>
    <t>151811231</t>
  </si>
  <si>
    <t>Odstranění pažicích boxů pro pažení a rozepření stěn rýh podzemního vedení hloubka výkopu do 4 m, šířka do 1,2 m</t>
  </si>
  <si>
    <t>-1919597801</t>
  </si>
  <si>
    <t>606,988</t>
  </si>
  <si>
    <t>17</t>
  </si>
  <si>
    <t>162651112</t>
  </si>
  <si>
    <t>Vodorovné přemístění výkopku nebo sypaniny po suchu na obvyklém dopravním prostředku, bez naložení výkopku, avšak se složením bez rozhrnutí z horniny třídy těžitelnosti I skupiny 1 až 3 na vzdálenost přes 4 000 do 5 000 m</t>
  </si>
  <si>
    <t>-563130641</t>
  </si>
  <si>
    <t>122,292+81,528</t>
  </si>
  <si>
    <t>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</si>
  <si>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</si>
  <si>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</si>
  <si>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969842704</t>
  </si>
  <si>
    <t>přebytečná zemina</t>
  </si>
  <si>
    <t>76,325</t>
  </si>
  <si>
    <t>19</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</si>
  <si>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</si>
  <si>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</si>
  <si>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-1624810637</t>
  </si>
  <si>
    <t>přebytečná zemina, odvoz skládka Doleček, 15 km</t>
  </si>
  <si>
    <t>76,325*5</t>
  </si>
  <si>
    <t>20</t>
  </si>
  <si>
    <t>162751137</t>
  </si>
  <si>
    <t>Vodorovné přemístění výkopku nebo sypaniny po suchu na obvyklém dopravním prostředku, bez naložení výkopku, avšak se složením bez rozhrnutí z horniny třídy těžitelnosti II skupiny 4 a 5 na vzdálenost přes 9 000 do 10 000 m</t>
  </si>
  <si>
    <t>-204487710</t>
  </si>
  <si>
    <t>54,352+13,588</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</si>
  <si>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</si>
  <si>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</si>
  <si>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-1900460883</t>
  </si>
  <si>
    <t>67,94*5</t>
  </si>
  <si>
    <t>22</t>
  </si>
  <si>
    <t>167151101</t>
  </si>
  <si>
    <t>Nakládání, skládání a překládání neulehlého výkopku nebo sypaniny strojně nakládání, množství do 100 m3, z horniny třídy těžitelnosti I, skupiny 1 až 3</t>
  </si>
  <si>
    <t>381813524</t>
  </si>
  <si>
    <t>nákládka výkopku, nakládka ke zpětnému zásypu</t>
  </si>
  <si>
    <t>(122,292+5,203)*2</t>
  </si>
  <si>
    <t>nakládka výkopku, nakládka k odvozu na skládku</t>
  </si>
  <si>
    <t>76,325*2</t>
  </si>
  <si>
    <t>23</t>
  </si>
  <si>
    <t>167151102</t>
  </si>
  <si>
    <t>Nakládání, skládání a překládání neulehlého výkopku nebo sypaniny strojně nakládání, množství do 100 m3, z horniny třídy těžitelnosti II, skupiny 4 a 5</t>
  </si>
  <si>
    <t>1558650969</t>
  </si>
  <si>
    <t>nakládka výkopek, odvoz na skládku</t>
  </si>
  <si>
    <t>(54,352+13,588)*2</t>
  </si>
  <si>
    <t>24</t>
  </si>
  <si>
    <t>171201201</t>
  </si>
  <si>
    <t xml:space="preserve">Uložení sypaniny  na skládky</t>
  </si>
  <si>
    <t>1668038472</t>
  </si>
  <si>
    <t>nakládka přebytečný výkopek, odvoz na skládku</t>
  </si>
  <si>
    <t>144,235</t>
  </si>
  <si>
    <t>25</t>
  </si>
  <si>
    <t>171201221</t>
  </si>
  <si>
    <t>Poplatek za uložení stavebního odpadu na skládce (skládkovné) zeminy a kamení zatříděného do Katalogu odpadů pod kódem 17 05 04</t>
  </si>
  <si>
    <t>t</t>
  </si>
  <si>
    <t>527749950</t>
  </si>
  <si>
    <t xml:space="preserve">přebytečná zemina, skládka Doleček </t>
  </si>
  <si>
    <t>144,235*1,9</t>
  </si>
  <si>
    <t>26</t>
  </si>
  <si>
    <t>174151101</t>
  </si>
  <si>
    <t>Zásyp sypaninou z jakékoliv horniny strojně s uložením výkopku ve vrstvách se zhutněním jam, šachet, rýh nebo kolem objektů v těchto vykopávkách</t>
  </si>
  <si>
    <t>-462887635</t>
  </si>
  <si>
    <t>326,96-144,235</t>
  </si>
  <si>
    <t>27</t>
  </si>
  <si>
    <t>175151101</t>
  </si>
  <si>
    <t>Obsypání potrubí strojně sypaninou z vhodných hornin tř. 1 až 4 nebo materiálem připraveným podél výkopu ve vzdálenosti do 3 m od jeho kraje, pro jakoukoliv hloubku výkopu a míru zhutnění bez prohození sypaniny</t>
  </si>
  <si>
    <t>-528759742</t>
  </si>
  <si>
    <t xml:space="preserve">obsyp potrubí, </t>
  </si>
  <si>
    <t>potrubí DN 110, délka úseků 352,9 m</t>
  </si>
  <si>
    <t>352,9*0,41*0,8</t>
  </si>
  <si>
    <t>28</t>
  </si>
  <si>
    <t>M</t>
  </si>
  <si>
    <t>58337302</t>
  </si>
  <si>
    <t>štěrkopísek frakce 0/16</t>
  </si>
  <si>
    <t>-371465176</t>
  </si>
  <si>
    <t>115,751*1,9</t>
  </si>
  <si>
    <t>Vodorovné konstrukce</t>
  </si>
  <si>
    <t>29</t>
  </si>
  <si>
    <t>451573111</t>
  </si>
  <si>
    <t>Lože pod potrubí, stoky a drobné objekty v otevřeném výkopu z písku a štěrkopísku do 63 mm</t>
  </si>
  <si>
    <t>-655467103</t>
  </si>
  <si>
    <t>lože pod potrubí, délka 352,9 m, tl. 100 mm</t>
  </si>
  <si>
    <t>352,9*0,1*0,8</t>
  </si>
  <si>
    <t>30</t>
  </si>
  <si>
    <t>452313131</t>
  </si>
  <si>
    <t>Podkladní a zajišťovací konstrukce z betonu prostého v otevřeném výkopu bloky pro potrubí z betonu tř. C 12/15</t>
  </si>
  <si>
    <t>-1530908653</t>
  </si>
  <si>
    <t>betonové bloky, viz D.1.6</t>
  </si>
  <si>
    <t>4*0,037+4*0,026</t>
  </si>
  <si>
    <t>31</t>
  </si>
  <si>
    <t>452353111</t>
  </si>
  <si>
    <t>Bednění podkladních a zajišťovacích konstrukcí v otevřeném výkopu bloků pro potrubí zřízení</t>
  </si>
  <si>
    <t>-448946489</t>
  </si>
  <si>
    <t>bloky pro odbočné tvarovky</t>
  </si>
  <si>
    <t>4*0,35</t>
  </si>
  <si>
    <t>bloky pro hydrantová kolena</t>
  </si>
  <si>
    <t>4*0,16</t>
  </si>
  <si>
    <t>32</t>
  </si>
  <si>
    <t>452353112</t>
  </si>
  <si>
    <t>Bednění podkladních a zajišťovacích konstrukcí v otevřeném výkopu bloků pro potrubí odstranění</t>
  </si>
  <si>
    <t>-1535975863</t>
  </si>
  <si>
    <t>2,04</t>
  </si>
  <si>
    <t>Komunikace pozemní</t>
  </si>
  <si>
    <t>33</t>
  </si>
  <si>
    <t>564661013</t>
  </si>
  <si>
    <t>Podklad z kameniva hrubého drceného vel. 63-125 mm, s rozprostřením a zhutněním plochy jednotlivě do 100 m2, po zhutnění tl. 220 mm</t>
  </si>
  <si>
    <t>124403173</t>
  </si>
  <si>
    <t>provizorní opravy :komunikace SÚS II. třída - 268 m2, tl. 220 mm</t>
  </si>
  <si>
    <t>34</t>
  </si>
  <si>
    <t>564681011</t>
  </si>
  <si>
    <t>Podklad z kameniva hrubého drceného vel. 63-125 mm, s rozprostřením a zhutněním plochy jednotlivě do 100 m2, po zhutnění tl. 300 mm</t>
  </si>
  <si>
    <t>674884559</t>
  </si>
  <si>
    <t>provizorní opravy MK - asfalt, délka úseku 128 m, tl. 300 mm</t>
  </si>
  <si>
    <t>128*0,8</t>
  </si>
  <si>
    <t>35</t>
  </si>
  <si>
    <t>564740002</t>
  </si>
  <si>
    <t>Podklad nebo kryt z kameniva hrubého drceného vel. 8-16 mm s rozprostřením a zhutněním plochy jednotlivě do 100 m2, po zhutnění tl. 130 mm</t>
  </si>
  <si>
    <t>1498573862</t>
  </si>
  <si>
    <t>provizorní opravy,tl. 130 mm</t>
  </si>
  <si>
    <t>36</t>
  </si>
  <si>
    <t>564801012</t>
  </si>
  <si>
    <t>Podklad ze štěrkodrti ŠD s rozprostřením a zhutněním plochy jednotlivě do 100 m2, po zhutnění tl. 40 mm</t>
  </si>
  <si>
    <t>-1170466870</t>
  </si>
  <si>
    <t>provizorní opravy,tl. 40 mm</t>
  </si>
  <si>
    <t>37</t>
  </si>
  <si>
    <t>564811011</t>
  </si>
  <si>
    <t>Podklad ze štěrkodrti ŠD s rozprostřením a zhutněním plochy jednotlivě do 100 m2, po zhutnění tl. 50 mm</t>
  </si>
  <si>
    <t>-69707305</t>
  </si>
  <si>
    <t>provizorní opravy, SÚS, celkem 356 m2, tl. 50 mm</t>
  </si>
  <si>
    <t>provizorní opravy MK - asfalt, celkem 160 m, šířka 0,8 m, tl. 50 mm</t>
  </si>
  <si>
    <t>provizorní opravy MK - asfalt, celkem 160 m, šířka 1,3 m, tl. 50 mm</t>
  </si>
  <si>
    <t>38</t>
  </si>
  <si>
    <t>564811012</t>
  </si>
  <si>
    <t>Podklad ze štěrkodrti ŠD s rozprostřením a zhutněním plochy jednotlivě do 100 m2, po zhutnění tl. 60 mm</t>
  </si>
  <si>
    <t>1054599471</t>
  </si>
  <si>
    <t>provizorní opravy, SÚS II. tř., celkem 397 m2, tl. 60 mm</t>
  </si>
  <si>
    <t>39</t>
  </si>
  <si>
    <t>565135111</t>
  </si>
  <si>
    <t>Asfaltový beton vrstva podkladní ACP 16 (obalované kamenivo střednězrnné - OKS) s rozprostřením a zhutněním v pruhu šířky přes 1,5 do 3 m, po zhutnění tl. 50 mm</t>
  </si>
  <si>
    <t>992004708</t>
  </si>
  <si>
    <t>komunikace SÚS II. tř. - 356 m2, tl. 50 mm</t>
  </si>
  <si>
    <t>40</t>
  </si>
  <si>
    <t>565136101</t>
  </si>
  <si>
    <t xml:space="preserve">Asfaltový beton vrstva podkladní ACP 22 (obalované kamenivo hrubozrnné - OKH)  s rozprostřením a zhutněním v pruhu šířky do 1,5 m, po zhutnění tl. 50 mm</t>
  </si>
  <si>
    <t>-1921890388</t>
  </si>
  <si>
    <t>MK - asfalt, délka úseku 160 m, šířka 0,8 m, tl. 50 mm</t>
  </si>
  <si>
    <t>41</t>
  </si>
  <si>
    <t>565211111</t>
  </si>
  <si>
    <t xml:space="preserve">Podklad ze štěrku částečně zpevněného cementovou maltou ŠCM  s rozprostřením a s hutněním, po zhutnění tl. 150 mm</t>
  </si>
  <si>
    <t>-199511849</t>
  </si>
  <si>
    <t>MK - asfalt, délka úseku 160 m, šířka 0,8 m, tl. 300 mm</t>
  </si>
  <si>
    <t>160*0,8*2</t>
  </si>
  <si>
    <t>42</t>
  </si>
  <si>
    <t>567122112</t>
  </si>
  <si>
    <t>Podklad ze směsi stmelené cementem SC bez dilatačních spár, s rozprostřením a zhutněním SC C 8/10 (KSC I), po zhutnění tl. 130 mm</t>
  </si>
  <si>
    <t>-1389170020</t>
  </si>
  <si>
    <t>komunikace SÚS II. třída - 309 m2, tl. 130 mm</t>
  </si>
  <si>
    <t>43</t>
  </si>
  <si>
    <t>573111112</t>
  </si>
  <si>
    <t>Postřik infiltrační PI z asfaltu silničního s posypem kamenivem, v množství 1,00 kg/m2</t>
  </si>
  <si>
    <t>428745412</t>
  </si>
  <si>
    <t>komunikace SÚS II. třída - 356 m2</t>
  </si>
  <si>
    <t>MK - asfalt</t>
  </si>
  <si>
    <t>44</t>
  </si>
  <si>
    <t>573211109</t>
  </si>
  <si>
    <t>Postřik spojovací PS bez posypu kamenivem z asfaltu silničního, v množství 0,50 kg/m2</t>
  </si>
  <si>
    <t>-168951719</t>
  </si>
  <si>
    <t>komunikace SÚS II. třída - 447 m2 a 397 m2</t>
  </si>
  <si>
    <t>447+397</t>
  </si>
  <si>
    <t>45</t>
  </si>
  <si>
    <t>577134211</t>
  </si>
  <si>
    <t xml:space="preserve">Asfaltový beton vrstva obrusná ACO 11 (ABS)  s rozprostřením a se zhutněním z nemodifikovaného asfaltu v pruhu šířky do 3 m tř. II, po zhutnění tl. 40 mm</t>
  </si>
  <si>
    <t>664671794</t>
  </si>
  <si>
    <t>komunikace SÚS II. třída - 447 m2, tl. 40 mm</t>
  </si>
  <si>
    <t>46</t>
  </si>
  <si>
    <t>577144211</t>
  </si>
  <si>
    <t xml:space="preserve">Asfaltový beton vrstva obrusná ACO 11 (ABS)  s rozprostřením a se zhutněním z nemodifikovaného asfaltu v pruhu šířky do 3 m tř. II, po zhutnění tl. 50 mm</t>
  </si>
  <si>
    <t>-1200705246</t>
  </si>
  <si>
    <t>MK -asfalt, délka úseku 160 m, šířka 1,3 m, tl. 50 mm</t>
  </si>
  <si>
    <t>47</t>
  </si>
  <si>
    <t>577155111</t>
  </si>
  <si>
    <t>Asfaltový beton vrstva obrusná ACO 16 (ABH) s rozprostřením a zhutněním z nemodifikovaného asfaltu v pruhu šířky do 3 m, po zhutnění tl. 60 mm</t>
  </si>
  <si>
    <t>1505157786</t>
  </si>
  <si>
    <t>komunikace SÚS II. tř. - 397 m2, tl. 60 mm</t>
  </si>
  <si>
    <t>48</t>
  </si>
  <si>
    <t>591141111</t>
  </si>
  <si>
    <t>Kladení dlažby z kostek s provedením lože do tl. 50 mm, s vyplněním spár, s dvojím beraněním a se smetením přebytečného materiálu na krajnici velkých z kamene, do lože z cementové malty</t>
  </si>
  <si>
    <t>-533002314</t>
  </si>
  <si>
    <t>přídlažba u hydrantů</t>
  </si>
  <si>
    <t>2*0,5</t>
  </si>
  <si>
    <t>49</t>
  </si>
  <si>
    <t>58381008</t>
  </si>
  <si>
    <t>kostka štípaná dlažební žula velká 15/17</t>
  </si>
  <si>
    <t>-56368856</t>
  </si>
  <si>
    <t>2*0,5*1,1</t>
  </si>
  <si>
    <t>Trubní vedení</t>
  </si>
  <si>
    <t>50</t>
  </si>
  <si>
    <t>857244122</t>
  </si>
  <si>
    <t>Montáž vodovodních tvarovek a armatur na potrubí do DN 80</t>
  </si>
  <si>
    <t>kus</t>
  </si>
  <si>
    <t>90255905</t>
  </si>
  <si>
    <t>51</t>
  </si>
  <si>
    <t>55254047</t>
  </si>
  <si>
    <t xml:space="preserve">koleno 90° s patkou přírubové litinové vodovodní  DN 80</t>
  </si>
  <si>
    <t>-355171130</t>
  </si>
  <si>
    <t>52</t>
  </si>
  <si>
    <t>857264122</t>
  </si>
  <si>
    <t>Montáž litinových tvarovek na potrubí litinovém tlakovém odbočných na potrubí z trub přírubových v otevřeném výkopu, kanálu nebo v šachtě DN 100</t>
  </si>
  <si>
    <t>207909221</t>
  </si>
  <si>
    <t>53</t>
  </si>
  <si>
    <t>8510100808800</t>
  </si>
  <si>
    <t>tvarovka přírubová TP- kus DN100/80</t>
  </si>
  <si>
    <t>ks</t>
  </si>
  <si>
    <t>-559544757</t>
  </si>
  <si>
    <t>54</t>
  </si>
  <si>
    <t>871251211</t>
  </si>
  <si>
    <t>Montáž vodovodního potrubí z plastů v otevřeném výkopu z polyetylenu PE 100 svařovaných elektrotvarovkou SDR 11/PN16 D 110 x 10,0 mm</t>
  </si>
  <si>
    <t>779898673</t>
  </si>
  <si>
    <t>vodovodní řad V, délka úseku 352,9 m</t>
  </si>
  <si>
    <t>352,9</t>
  </si>
  <si>
    <t>55</t>
  </si>
  <si>
    <t>28613601</t>
  </si>
  <si>
    <t>potrubí dvouvrstvé PE100 s 10% signalizační vrstvou SDR 11 110x10,0 dl 12m</t>
  </si>
  <si>
    <t>-1581469837</t>
  </si>
  <si>
    <t>352,9*1,1</t>
  </si>
  <si>
    <t>56</t>
  </si>
  <si>
    <t>877261101</t>
  </si>
  <si>
    <t>Montáž tvarovek na vodovodním plastovém potrubí z polyetylenu PE 100 elektrotvarovek SDR 11/PN16 spojek, oblouků nebo redukcí d 110</t>
  </si>
  <si>
    <t>-831324787</t>
  </si>
  <si>
    <t>7+3+1+4+7</t>
  </si>
  <si>
    <t>57</t>
  </si>
  <si>
    <t>28615975</t>
  </si>
  <si>
    <t>elektrospojka SDR 11 PE 100 PN 16 D 110mm</t>
  </si>
  <si>
    <t>-225882045</t>
  </si>
  <si>
    <t>58</t>
  </si>
  <si>
    <t>28614898011</t>
  </si>
  <si>
    <t>koleno 11° SDR 11 PE 100 RC PN 16 D 90mm</t>
  </si>
  <si>
    <t>1993127275</t>
  </si>
  <si>
    <t>59</t>
  </si>
  <si>
    <t>28614949</t>
  </si>
  <si>
    <t>koleno 45° PE 100 PN16 D 110mm</t>
  </si>
  <si>
    <t>-1918484989</t>
  </si>
  <si>
    <t>60</t>
  </si>
  <si>
    <t>28614937</t>
  </si>
  <si>
    <t>koleno 90° PE 100 PN16 D 110mm</t>
  </si>
  <si>
    <t>635358502</t>
  </si>
  <si>
    <t>61</t>
  </si>
  <si>
    <t>28653136</t>
  </si>
  <si>
    <t>nákružek lemový PE 100 SDR11 110mm s přírubou</t>
  </si>
  <si>
    <t>2103404240</t>
  </si>
  <si>
    <t>62</t>
  </si>
  <si>
    <t>891241112</t>
  </si>
  <si>
    <t>Montáž vodovodních armatur na potrubí šoupátek nebo klapek uzavíracích v otevřeném výkopu nebo v šachtách s osazením zemní soupravy (bez poklopů) DN 80</t>
  </si>
  <si>
    <t>-1857126579</t>
  </si>
  <si>
    <t>63</t>
  </si>
  <si>
    <t>42221116</t>
  </si>
  <si>
    <t>šoupátko s přírubami voda DN 80 PN16</t>
  </si>
  <si>
    <t>394045382</t>
  </si>
  <si>
    <t>64</t>
  </si>
  <si>
    <t>891247111</t>
  </si>
  <si>
    <t xml:space="preserve">Montáž hydrantů podzemních DN 80 - </t>
  </si>
  <si>
    <t>318649697</t>
  </si>
  <si>
    <t>hydrant podzemní DN 80</t>
  </si>
  <si>
    <t>65</t>
  </si>
  <si>
    <t>42273591</t>
  </si>
  <si>
    <t>hydrant podzemní DN 80 PN 16 jednoduchý uzávěr krycí v 1500mm</t>
  </si>
  <si>
    <t>-571335667</t>
  </si>
  <si>
    <t>66</t>
  </si>
  <si>
    <t>891261112</t>
  </si>
  <si>
    <t>Montáž vodovodních armatur na potrubí šoupátek nebo klapek uzavíracích v otevřeném výkopu nebo v šachtách s osazením zemní soupravy (bez poklopů) DN 100</t>
  </si>
  <si>
    <t>-196277752</t>
  </si>
  <si>
    <t>67</t>
  </si>
  <si>
    <t>42221304-2</t>
  </si>
  <si>
    <t>šoupátko pitná voda příruba PN 10/16 DN 100</t>
  </si>
  <si>
    <t>-2103041858</t>
  </si>
  <si>
    <t>68</t>
  </si>
  <si>
    <t>891269-1</t>
  </si>
  <si>
    <t>Napojení na stávající vodovodní řad - dodávka a montáž tvarovek a armatur</t>
  </si>
  <si>
    <t>kpl</t>
  </si>
  <si>
    <t>848533482</t>
  </si>
  <si>
    <t xml:space="preserve">napojení nastávající řad - </t>
  </si>
  <si>
    <t>69</t>
  </si>
  <si>
    <t>892273122</t>
  </si>
  <si>
    <t>Proplach a dezinfekce vodovodního potrubí DN od 80 do 125</t>
  </si>
  <si>
    <t>485390488</t>
  </si>
  <si>
    <t>vodovodní řad V, délka 327,2 m</t>
  </si>
  <si>
    <t>327,2</t>
  </si>
  <si>
    <t>70</t>
  </si>
  <si>
    <t>892312121</t>
  </si>
  <si>
    <t>Tlakové zkoušky vzduchem těsnícími vaky ucpávkovými DN 150</t>
  </si>
  <si>
    <t>-451332315</t>
  </si>
  <si>
    <t>vodovodní řad V, délky 327,2 m</t>
  </si>
  <si>
    <t>71</t>
  </si>
  <si>
    <t>894411311</t>
  </si>
  <si>
    <t>Osazení betonových nebo železobetonových dílců pro šachty skruží rovných</t>
  </si>
  <si>
    <t>-219074440</t>
  </si>
  <si>
    <t>72</t>
  </si>
  <si>
    <t>59224102</t>
  </si>
  <si>
    <t>skruž betonová studniční 100x50x9cm</t>
  </si>
  <si>
    <t>-859175259</t>
  </si>
  <si>
    <t>73</t>
  </si>
  <si>
    <t>899401112</t>
  </si>
  <si>
    <t>Osazení poklopů litinových šoupátkových</t>
  </si>
  <si>
    <t>-511212073</t>
  </si>
  <si>
    <t>1+4</t>
  </si>
  <si>
    <t>74</t>
  </si>
  <si>
    <t>42291352</t>
  </si>
  <si>
    <t>poklop litinový šoupátkový pro zemní soupravy osazení do terénu a do vozovky</t>
  </si>
  <si>
    <t>1328594938</t>
  </si>
  <si>
    <t>75</t>
  </si>
  <si>
    <t>56230636</t>
  </si>
  <si>
    <t>deska podkladová uličního poklopu plastového ventilkového a šoupatového</t>
  </si>
  <si>
    <t>458573000</t>
  </si>
  <si>
    <t>76</t>
  </si>
  <si>
    <t>899401113</t>
  </si>
  <si>
    <t>Osazení poklopů litinových hydrantových</t>
  </si>
  <si>
    <t>-1623534440</t>
  </si>
  <si>
    <t>77</t>
  </si>
  <si>
    <t>42291452</t>
  </si>
  <si>
    <t>poklop litinový hydrantový DN 80</t>
  </si>
  <si>
    <t>-20864901</t>
  </si>
  <si>
    <t>78</t>
  </si>
  <si>
    <t>42210052</t>
  </si>
  <si>
    <t>deska podkladová uličního poklopu litinového hydrantového</t>
  </si>
  <si>
    <t>2089657184</t>
  </si>
  <si>
    <t>79</t>
  </si>
  <si>
    <t>899713111</t>
  </si>
  <si>
    <t>Orientační tabulky na sloupku betonovém nebo ocelovém, včetně dodávky sloupku, zemních prací a zabetonování</t>
  </si>
  <si>
    <t>1798407060</t>
  </si>
  <si>
    <t>80</t>
  </si>
  <si>
    <t>899721111</t>
  </si>
  <si>
    <t xml:space="preserve">Signalizační vodič na potrubí vodovodním </t>
  </si>
  <si>
    <t>858960465</t>
  </si>
  <si>
    <t>327,2*1,1</t>
  </si>
  <si>
    <t>81</t>
  </si>
  <si>
    <t>899722111</t>
  </si>
  <si>
    <t>Krytí potrubí z plastů výstražnou fólií z PVC šířky 20 cm</t>
  </si>
  <si>
    <t>223796862</t>
  </si>
  <si>
    <t>vodovodní řady celková délka 327,2 m</t>
  </si>
  <si>
    <t>Ostatní konstrukce a práce, bourání</t>
  </si>
  <si>
    <t>82</t>
  </si>
  <si>
    <t>919732211</t>
  </si>
  <si>
    <t>Styčná pracovní spára při napojení nového živičného povrchu na stávající se zalitím za tepla modifikovanou asfaltovou hmotou s posypem vápenným hydrátem šířky do 15 mm, hloubky do 25 mm včetně prořezání spáry</t>
  </si>
  <si>
    <t>1817408663</t>
  </si>
  <si>
    <t>SÚS II. třída - spára celkem 37 m</t>
  </si>
  <si>
    <t>370</t>
  </si>
  <si>
    <t>83</t>
  </si>
  <si>
    <t>919735111</t>
  </si>
  <si>
    <t xml:space="preserve">Řezání stávajícího živičného krytu nebo podkladu  hloubky do 50 mm</t>
  </si>
  <si>
    <t>577352867</t>
  </si>
  <si>
    <t>SÚS II. - 370 m</t>
  </si>
  <si>
    <t>997</t>
  </si>
  <si>
    <t>Přesun sutě</t>
  </si>
  <si>
    <t>84</t>
  </si>
  <si>
    <t>997002511</t>
  </si>
  <si>
    <t xml:space="preserve">Vodorovné přemístění suti a vybouraných hmot  bez naložení, se složením a hrubým urovnáním na vzdálenost do 1 km</t>
  </si>
  <si>
    <t>-1331596390</t>
  </si>
  <si>
    <t>živice :</t>
  </si>
  <si>
    <t>(447*0,04+397*0,06+356*0,05+208*0,05)*2,2</t>
  </si>
  <si>
    <t>kamenivo z vozovek :</t>
  </si>
  <si>
    <t>(309*0,13+268*0,22+128,0*0,35)*1,9</t>
  </si>
  <si>
    <t>provizorní opravy, kamenivo :</t>
  </si>
  <si>
    <t>213,83*1,9</t>
  </si>
  <si>
    <t>85</t>
  </si>
  <si>
    <t>997002519</t>
  </si>
  <si>
    <t xml:space="preserve">Vodorovné přemístění suti a vybouraných hmot  bez naložení, se složením a hrubým urovnáním Příplatek k ceně za každý další i započatý 1 km přes 1 km</t>
  </si>
  <si>
    <t>42479542</t>
  </si>
  <si>
    <t>provizorní opravy komunikací, převoz na mezideponii, 5 km</t>
  </si>
  <si>
    <t>406,277*5</t>
  </si>
  <si>
    <t>živice, skládka Hlinsko, 15 km :</t>
  </si>
  <si>
    <t>153,78*15</t>
  </si>
  <si>
    <t>kamenivo, skládka Doleček, 15 km</t>
  </si>
  <si>
    <t xml:space="preserve">kamenivo z vozovek  a provizorních oprav</t>
  </si>
  <si>
    <t>(273,467+406,277)*15</t>
  </si>
  <si>
    <t>86</t>
  </si>
  <si>
    <t>997002611</t>
  </si>
  <si>
    <t xml:space="preserve">Nakládání suti a vybouraných hmot na dopravní prostředek  pro vodorovné přemístění</t>
  </si>
  <si>
    <t>1732867442</t>
  </si>
  <si>
    <t>153,78</t>
  </si>
  <si>
    <t>273,467</t>
  </si>
  <si>
    <t>provizorní opravy :</t>
  </si>
  <si>
    <t>406,277</t>
  </si>
  <si>
    <t>87</t>
  </si>
  <si>
    <t>997221845</t>
  </si>
  <si>
    <t>Poplatek za uložení stavebního odpadu na skládce (skládkovné) asfaltového bez obsahu dehtu zatříděného do Katalogu odpadů pod kódem 170 302</t>
  </si>
  <si>
    <t>-812840967</t>
  </si>
  <si>
    <t>88</t>
  </si>
  <si>
    <t>997221855</t>
  </si>
  <si>
    <t>Poplatek za uložení stavebního odpadu na skládce (skládkovné) zeminy a kameniva zatříděného do Katalogu odpadů pod kódem 170 504</t>
  </si>
  <si>
    <t>1022949661</t>
  </si>
  <si>
    <t>273,467+406,277</t>
  </si>
  <si>
    <t>998</t>
  </si>
  <si>
    <t>Přesun hmot</t>
  </si>
  <si>
    <t>89</t>
  </si>
  <si>
    <t>998225111</t>
  </si>
  <si>
    <t xml:space="preserve">Přesun hmot pro komunikace s krytem z kameniva, monolitickým betonovým nebo živičným  dopravní vzdálenost do 200 m jakékoliv délky objektu</t>
  </si>
  <si>
    <t>192023065</t>
  </si>
  <si>
    <t>406,04</t>
  </si>
  <si>
    <t>90</t>
  </si>
  <si>
    <t>998276101</t>
  </si>
  <si>
    <t>Přesun hmot pro trubní vedení hloubené z trub z plastických hmot nebo sklolaminátových pro vodovody nebo kanalizace v otevřeném výkopu dopravní vzdálenost do 15 m</t>
  </si>
  <si>
    <t>-145568180</t>
  </si>
  <si>
    <t>58,014</t>
  </si>
  <si>
    <t>02 - Krouna, redukční šachta</t>
  </si>
  <si>
    <t xml:space="preserve">    3 - Svislé a kompletní konstrukce</t>
  </si>
  <si>
    <t>PSV - Práce a dodávky PSV</t>
  </si>
  <si>
    <t xml:space="preserve">    711 - Izolace proti vodě, vlhkosti a plynům</t>
  </si>
  <si>
    <t>113107181</t>
  </si>
  <si>
    <t>Odstranění podkladů nebo krytů strojně plochy jednotlivě přes 50 m2 do 200 m2 s přemístěním hmot na skládku na vzdálenost do 20 m nebo s naložením na dopravní prostředek živičných, o tl. vrstvy do 50 mm</t>
  </si>
  <si>
    <t>383660221</t>
  </si>
  <si>
    <t>místní komunikace - asfaltový povrch, tl. vrstvy 50 mm</t>
  </si>
  <si>
    <t>7*4,7</t>
  </si>
  <si>
    <t>1465074988</t>
  </si>
  <si>
    <t>provizorní opravy komunikace: MK - tl. 100 mm</t>
  </si>
  <si>
    <t>238374468</t>
  </si>
  <si>
    <t>místní komunikace - asfaltový povrch, tl. vrstvy 300 mm</t>
  </si>
  <si>
    <t>1976435806</t>
  </si>
  <si>
    <t>provizorní oprava, tl 400 mm</t>
  </si>
  <si>
    <t>793638345</t>
  </si>
  <si>
    <t>131151203</t>
  </si>
  <si>
    <t>Hloubení zapažených jam a zářezů strojně s urovnáním dna do předepsaného profilu a spádu v hornině třídy těžitelnosti I skupiny 1 a 2 přes 50 do 100 m3</t>
  </si>
  <si>
    <t>616123637</t>
  </si>
  <si>
    <t>výkop pro redukční šachtu :</t>
  </si>
  <si>
    <t>7*4,7*3</t>
  </si>
  <si>
    <t>odpočet povrchů :</t>
  </si>
  <si>
    <t>-(7*4,7*0,4)</t>
  </si>
  <si>
    <t>zatřídění zemin dle IGP :</t>
  </si>
  <si>
    <t>lokalita Otradov - jih - zemina tř. 2 - 45%</t>
  </si>
  <si>
    <t>85,54*0,45</t>
  </si>
  <si>
    <t>131251203</t>
  </si>
  <si>
    <t>Hloubení zapažených jam a zářezů strojně s urovnáním dna do předepsaného profilu a spádu v hornině třídy těžitelnosti I skupiny 3 přes 50 do 100 m3</t>
  </si>
  <si>
    <t>879096475</t>
  </si>
  <si>
    <t>lokalita Otradov - jih - zemina tř. 3 - 30%</t>
  </si>
  <si>
    <t>85,54*0,3</t>
  </si>
  <si>
    <t>131351203</t>
  </si>
  <si>
    <t>Hloubení zapažených jam a zářezů strojně s urovnáním dna do předepsaného profilu a spádu v hornině třídy těžitelnosti II skupiny 4 přes 50 do 100 m3</t>
  </si>
  <si>
    <t>-343434897</t>
  </si>
  <si>
    <t>lokalita Otradov - jih - zemina tř. 4 - 20%</t>
  </si>
  <si>
    <t>85,54*0,2</t>
  </si>
  <si>
    <t>131451203</t>
  </si>
  <si>
    <t>Hloubení zapažených jam a zářezů strojně s urovnáním dna do předepsaného profilu a spádu v hornině třídy těžitelnosti II skupiny 5 přes 50 do 100 m3</t>
  </si>
  <si>
    <t>1689249390</t>
  </si>
  <si>
    <t>lokalita Otradov - jih - zemina tř. 5 - 5%</t>
  </si>
  <si>
    <t>85,54*0,05</t>
  </si>
  <si>
    <t>153191111-01</t>
  </si>
  <si>
    <t>Zřízení variabilního pažení výkopu - pažení stěn výkopu, hloubka výkopu 3000 mm, rozměry výkopu 7000x4700 mm, zemina třídy 2.-5., bez výskytu spodní vody. Typ pažení stavební jámy dle výběru zhotovitele. Montáž a demontáž pažení.</t>
  </si>
  <si>
    <t>-1522243273</t>
  </si>
  <si>
    <t>pažení dle výběru zhotovitele :</t>
  </si>
  <si>
    <t>(7+4,7)*2*3</t>
  </si>
  <si>
    <t>46984943</t>
  </si>
  <si>
    <t>přemístění na mezideponii</t>
  </si>
  <si>
    <t>38,493+25,662</t>
  </si>
  <si>
    <t>162651132</t>
  </si>
  <si>
    <t>Vodorovné přemístění výkopku nebo sypaniny po suchu na obvyklém dopravním prostředku, bez naložení výkopku, avšak se složením bez rozhrnutí z horniny třídy těžitelnosti II skupiny 4 a 5 na vzdálenost přes 4 000 do 5 000 m</t>
  </si>
  <si>
    <t>1992513553</t>
  </si>
  <si>
    <t>17,108+4,277</t>
  </si>
  <si>
    <t>863010917</t>
  </si>
  <si>
    <t>64,155</t>
  </si>
  <si>
    <t>1527673300</t>
  </si>
  <si>
    <t>odvoz skládka Doleček, 15 km</t>
  </si>
  <si>
    <t>64,155*5</t>
  </si>
  <si>
    <t>-1274288767</t>
  </si>
  <si>
    <t>21,385</t>
  </si>
  <si>
    <t>-175640177</t>
  </si>
  <si>
    <t>21,385*5</t>
  </si>
  <si>
    <t>311845781</t>
  </si>
  <si>
    <t xml:space="preserve">nákládka výkopku, </t>
  </si>
  <si>
    <t>9+6</t>
  </si>
  <si>
    <t>nakládka ke zpětnému zásypu</t>
  </si>
  <si>
    <t>4,948</t>
  </si>
  <si>
    <t>nákládka výkopku k dalšímu využití</t>
  </si>
  <si>
    <t>15-4,948</t>
  </si>
  <si>
    <t>594664540</t>
  </si>
  <si>
    <t>nakládka výkopek, převoz na meziskládku, odvoz k dašímu využití</t>
  </si>
  <si>
    <t>(4+1)*2</t>
  </si>
  <si>
    <t>-1983925995</t>
  </si>
  <si>
    <t>85,54</t>
  </si>
  <si>
    <t>188287023</t>
  </si>
  <si>
    <t>15,052*2,1</t>
  </si>
  <si>
    <t>-700301816</t>
  </si>
  <si>
    <t>zásyp redukční šachty, hutnění po vrstvách, těžené kamenivo</t>
  </si>
  <si>
    <t>85,54-(21,9912+2,7+1,058)</t>
  </si>
  <si>
    <t>-79289772</t>
  </si>
  <si>
    <t>59,791*1,9</t>
  </si>
  <si>
    <t>Svislé a kompletní konstrukce</t>
  </si>
  <si>
    <t>38100-1</t>
  </si>
  <si>
    <t xml:space="preserve">prefabrikovaná ŽB nádrž - obdélníková pravoúhlá nádrž, vnitřní rozměry 4000x1200x1980mm, zákrytová deska, kruhový otvor, přechodová deska.  Stěna a dno tloušťky 200mm, stupadla, poklop D400. Dodávka a montáž - viz PD</t>
  </si>
  <si>
    <t>-2102046582</t>
  </si>
  <si>
    <t>redukční šachta, pravoúhlá se zákrytovou deskou, viz D.1.12 - dodávka a montáž</t>
  </si>
  <si>
    <t>938420908</t>
  </si>
  <si>
    <t>lože pod redukční šachtu, tl. 200 mm</t>
  </si>
  <si>
    <t>5*2,7*0,2</t>
  </si>
  <si>
    <t>452311121</t>
  </si>
  <si>
    <t>Podkladní a zajišťovací konstrukce z betonu prostého v otevřeném výkopu desky pod potrubí, stoky a drobné objekty z betonu tř. C 8/10</t>
  </si>
  <si>
    <t>-675655875</t>
  </si>
  <si>
    <t>podkladní beton redukční šachtu, C8/10 XC2, tl. 100 mm</t>
  </si>
  <si>
    <t>4,6*2,3*0,1</t>
  </si>
  <si>
    <t>452351111</t>
  </si>
  <si>
    <t>Bednění podkladních a zajišťovacích konstrukcí v otevřeném výkopu desek nebo sedlových loží pod potrubí, stoky a drobné objekty zřízení</t>
  </si>
  <si>
    <t>1642486894</t>
  </si>
  <si>
    <t>podkladní beton redukční šachty</t>
  </si>
  <si>
    <t>(4,6+2,3)*2*0,1</t>
  </si>
  <si>
    <t>452351112</t>
  </si>
  <si>
    <t>Bednění podkladních a zajišťovacích konstrukcí v otevřeném výkopu desek nebo sedlových loží pod potrubí, stoky a drobné objekty odstranění</t>
  </si>
  <si>
    <t>-1664276093</t>
  </si>
  <si>
    <t>1,38</t>
  </si>
  <si>
    <t>457311115</t>
  </si>
  <si>
    <t>Vyrovnávací nebo spádový beton včetně úpravy povrchu C 16/20</t>
  </si>
  <si>
    <t>-980066520</t>
  </si>
  <si>
    <t>spádový beton - C16/20 XC2</t>
  </si>
  <si>
    <t>4*1,2*0,1</t>
  </si>
  <si>
    <t>457311115-02</t>
  </si>
  <si>
    <t xml:space="preserve">podlahová jímka - osazení mřížky 500x500 mm, </t>
  </si>
  <si>
    <t>82443407</t>
  </si>
  <si>
    <t>podlahová jímka - mřížka 500x500</t>
  </si>
  <si>
    <t>392902772</t>
  </si>
  <si>
    <t>provizorní oprava komunikace, tl. 300 mm</t>
  </si>
  <si>
    <t>564831011</t>
  </si>
  <si>
    <t>Podklad ze štěrkodrti ŠD s rozprostřením a zhutněním plochy jednotlivě do 100 m2, po zhutnění tl. 100 mm</t>
  </si>
  <si>
    <t>-77466665</t>
  </si>
  <si>
    <t>provizorní oprava komunikace, tl. 50 mm</t>
  </si>
  <si>
    <t>565136111</t>
  </si>
  <si>
    <t>Asfaltový beton vrstva podkladní ACP 22 (obalované kamenivo hrubozrnné - OKH) s rozprostřením a zhutněním v pruhu šířky přes 1,5 do 3 m, po zhutnění tl. 50 mm</t>
  </si>
  <si>
    <t>-776280793</t>
  </si>
  <si>
    <t>místní komunikace, tl. 50 mm</t>
  </si>
  <si>
    <t>567150115</t>
  </si>
  <si>
    <t>Podklad ze směsi stmelené cementem SC bez dilatačních spár, s rozprostřením a zhutněním SC C 1,5/2,0 (SC II), po zhutnění tl. 300 mm</t>
  </si>
  <si>
    <t>237845463</t>
  </si>
  <si>
    <t>místní komunikace, tl. 300 mm</t>
  </si>
  <si>
    <t>-177190583</t>
  </si>
  <si>
    <t xml:space="preserve">místní komunikace </t>
  </si>
  <si>
    <t>-715849710</t>
  </si>
  <si>
    <t xml:space="preserve">místní komunikace,  tl. 50 mm</t>
  </si>
  <si>
    <t>8912700-1</t>
  </si>
  <si>
    <t xml:space="preserve">Montáž vystrojení redukční šachty - montáž armatur a technologie, osazení na podpěry  </t>
  </si>
  <si>
    <t>-935946541</t>
  </si>
  <si>
    <t>montáž vystrojení redukční šachty, viz D.1.12</t>
  </si>
  <si>
    <t>551287002-2</t>
  </si>
  <si>
    <t xml:space="preserve">litinová tvarovka FF- kus, TP 80/400 </t>
  </si>
  <si>
    <t>850456396</t>
  </si>
  <si>
    <t>551287002-3</t>
  </si>
  <si>
    <t xml:space="preserve">litinová tvarovka T- kus, DN 100/100 </t>
  </si>
  <si>
    <t>1244702208</t>
  </si>
  <si>
    <t>551287002-5</t>
  </si>
  <si>
    <t>litinová tvarovka FF- kus, TP 80/300</t>
  </si>
  <si>
    <t>2026447675</t>
  </si>
  <si>
    <t>551287002-7</t>
  </si>
  <si>
    <t xml:space="preserve">zpětná klapka DN 100_x000d_
</t>
  </si>
  <si>
    <t>1901822087</t>
  </si>
  <si>
    <t>551287002-10</t>
  </si>
  <si>
    <t>podpěry pod potrubí, dílenský výrobek</t>
  </si>
  <si>
    <t>-1949345802</t>
  </si>
  <si>
    <t>podpěry pod potrubí, dílenský výrobek, kotvení přes chem. kotvu do podlahy</t>
  </si>
  <si>
    <t>551287002-13</t>
  </si>
  <si>
    <t>vodoměr DN 80</t>
  </si>
  <si>
    <t>-1770356755</t>
  </si>
  <si>
    <t>551287003-2</t>
  </si>
  <si>
    <t xml:space="preserve">šoupě DN 100  E2, krátké,  s ručním kolem</t>
  </si>
  <si>
    <t>907600032</t>
  </si>
  <si>
    <t>551287003-5</t>
  </si>
  <si>
    <t xml:space="preserve">litinová tvarovka přírubové koleno Q- kus DN 100/90°_x000d_
</t>
  </si>
  <si>
    <t>-876168167</t>
  </si>
  <si>
    <t>551287003-8</t>
  </si>
  <si>
    <t xml:space="preserve">litinová tvarovka TP 100/800  (FF- kus) </t>
  </si>
  <si>
    <t>2025227724</t>
  </si>
  <si>
    <t>551287004-6</t>
  </si>
  <si>
    <t>ventil pro redukci DN 80</t>
  </si>
  <si>
    <t>-893090572</t>
  </si>
  <si>
    <t>551287004-4</t>
  </si>
  <si>
    <t>lapač nečistot DN 100</t>
  </si>
  <si>
    <t>2120444224</t>
  </si>
  <si>
    <t>551287004-5</t>
  </si>
  <si>
    <t>litinová tvarovka FFR- kus DN 100/80</t>
  </si>
  <si>
    <t>52235970</t>
  </si>
  <si>
    <t>551287004-2</t>
  </si>
  <si>
    <t>montážní vložka DN 80</t>
  </si>
  <si>
    <t>-1104898562</t>
  </si>
  <si>
    <t>551287003-13</t>
  </si>
  <si>
    <t>nerezové trubky DN 100 - obtok, nutno doměřit podle skutečnosti</t>
  </si>
  <si>
    <t>1095723184</t>
  </si>
  <si>
    <t>551287003-14</t>
  </si>
  <si>
    <t>segmentové těsnění DN 100/150, pro styk s pitnou vodou</t>
  </si>
  <si>
    <t>552991314</t>
  </si>
  <si>
    <t>segmentové těsnění DN 100/150,</t>
  </si>
  <si>
    <t>551287003-19</t>
  </si>
  <si>
    <t>spojovací materiál</t>
  </si>
  <si>
    <t>1041323895</t>
  </si>
  <si>
    <t>spojovací materiál a další potřebný materiál</t>
  </si>
  <si>
    <t>974518221</t>
  </si>
  <si>
    <t>tlaková zkouška redukčí komora</t>
  </si>
  <si>
    <t>1119256590</t>
  </si>
  <si>
    <t>808538936</t>
  </si>
  <si>
    <t>2*(7+4,7)</t>
  </si>
  <si>
    <t>-1544948253</t>
  </si>
  <si>
    <t>-1140090084</t>
  </si>
  <si>
    <t>(7*4,7*0,05)*2,2</t>
  </si>
  <si>
    <t>(7*4,7*0,05+7*4,7*0,3)*1,9</t>
  </si>
  <si>
    <t>(32,9*0,4)*1,9</t>
  </si>
  <si>
    <t>172400927</t>
  </si>
  <si>
    <t>(32,9*0,4)*1,9*5</t>
  </si>
  <si>
    <t>odvoz na skládku, skládka Hlinsko, 15 km</t>
  </si>
  <si>
    <t>(7*4,7*0,05)*2,2*15</t>
  </si>
  <si>
    <t>kamenivo z vozovek, skládka Doleček, 15 km :</t>
  </si>
  <si>
    <t>(21,879+25,004)*15</t>
  </si>
  <si>
    <t>(7*4,7*0,05+7*4,7*0,3)*1,9*15</t>
  </si>
  <si>
    <t>35320605</t>
  </si>
  <si>
    <t>3,619</t>
  </si>
  <si>
    <t>21,879</t>
  </si>
  <si>
    <t>25,004</t>
  </si>
  <si>
    <t>-515432795</t>
  </si>
  <si>
    <t>-1377339096</t>
  </si>
  <si>
    <t>21,879+25,004</t>
  </si>
  <si>
    <t>1011562801</t>
  </si>
  <si>
    <t>27,418</t>
  </si>
  <si>
    <t>-53602368</t>
  </si>
  <si>
    <t>7,748</t>
  </si>
  <si>
    <t>PSV</t>
  </si>
  <si>
    <t>Práce a dodávky PSV</t>
  </si>
  <si>
    <t>711</t>
  </si>
  <si>
    <t>Izolace proti vodě, vlhkosti a plynům</t>
  </si>
  <si>
    <t>711111001</t>
  </si>
  <si>
    <t>Provedení izolace proti zemní vlhkosti natěradly a tmely za studena na ploše vodorovné V nátěrem penetračním</t>
  </si>
  <si>
    <t>-1665976978</t>
  </si>
  <si>
    <t xml:space="preserve">strop </t>
  </si>
  <si>
    <t>4,4*2,1</t>
  </si>
  <si>
    <t>711112001</t>
  </si>
  <si>
    <t>Provedení izolace proti zemní vlhkosti natěradly a tmely za studena na ploše svislé S nátěrem penetračním</t>
  </si>
  <si>
    <t>1701087003</t>
  </si>
  <si>
    <t>(2,1+4,4)*2*2,23</t>
  </si>
  <si>
    <t>11163150</t>
  </si>
  <si>
    <t>lak penetrační asfaltový</t>
  </si>
  <si>
    <t>-329282476</t>
  </si>
  <si>
    <t>P</t>
  </si>
  <si>
    <t>Poznámka k položce:_x000d_
Spotřeba 0,3-0,4kg/m2</t>
  </si>
  <si>
    <t>(28,99+9,24)*0,4*0,001</t>
  </si>
  <si>
    <t>03 - Krouna, řad V, vodovodní přípojky</t>
  </si>
  <si>
    <t>-537221405</t>
  </si>
  <si>
    <t>odstranění provizorních oprav, celkem 47 m2, tl. 40 mm</t>
  </si>
  <si>
    <t>113107321</t>
  </si>
  <si>
    <t>Odstranění podkladů nebo krytů strojně plochy jednotlivě do 50 m2 s přemístěním hmot na skládku na vzdálenost do 3 m nebo s naložením na dopravní prostředek z kameniva hrubého drceného, o tl. vrstvy do 100 mm</t>
  </si>
  <si>
    <t>106753329</t>
  </si>
  <si>
    <t>odstranění provizorních oprav</t>
  </si>
  <si>
    <t>celkem 36 m2, tl. 50 mm</t>
  </si>
  <si>
    <t>celkem 42 m2, tl. 60 mm</t>
  </si>
  <si>
    <t>1284652051</t>
  </si>
  <si>
    <t xml:space="preserve">přípojky -  SÚS II. tř., celkem 31 m2, tl. 130 mm</t>
  </si>
  <si>
    <t xml:space="preserve">odstranění provizorních oprav, celkem 31 m2, tl. 130 mm </t>
  </si>
  <si>
    <t>-788611321</t>
  </si>
  <si>
    <t xml:space="preserve">přípojky -  SÚS II. tř., celkem 23 m2, tl. 220 mm</t>
  </si>
  <si>
    <t>odstranění provizorních oprav, celkem 23 m2, tl. 220 mm</t>
  </si>
  <si>
    <t>MK - asfalt, délka úseků 9 m, šířka 0,8 m, tl. 300 mm</t>
  </si>
  <si>
    <t>9*0,8</t>
  </si>
  <si>
    <t>MK - odstranění provizorních oprav</t>
  </si>
  <si>
    <t>7,2</t>
  </si>
  <si>
    <t>113154232</t>
  </si>
  <si>
    <t xml:space="preserve">Frézování živičného podkladu nebo krytu  s naložením na dopravní prostředek plochy přes 500 do 1 000 m2 bez překážek v trase pruhu šířky přes 1 m do 2 m, tloušťky vrstvy 40 mm</t>
  </si>
  <si>
    <t>112549336</t>
  </si>
  <si>
    <t>přípojky - úsek SÚS II. tř, celkem 47 m2, tl. 40 mm</t>
  </si>
  <si>
    <t>-1845454819</t>
  </si>
  <si>
    <t>MK - asfaltový povrch, délka úseků 9 m, šířka pruhu 1,1 m (překop), tl. 50 mm</t>
  </si>
  <si>
    <t>9*1,1</t>
  </si>
  <si>
    <t>přípojky - úsek SÚS II. tř, celkem 36 m2, tl. 50 mm</t>
  </si>
  <si>
    <t>-593131678</t>
  </si>
  <si>
    <t>přípojky - úsek SÚS II. tř, celkem 42 m2, tl. 60 mm</t>
  </si>
  <si>
    <t>1993828743</t>
  </si>
  <si>
    <t>přípojky - křížení plyn</t>
  </si>
  <si>
    <t>5*0,6</t>
  </si>
  <si>
    <t>-529551337</t>
  </si>
  <si>
    <t>přípojky -křížení kabel VO, sdělovací kabel a el. kabel</t>
  </si>
  <si>
    <t>(9+5)*0,6</t>
  </si>
  <si>
    <t>121103111</t>
  </si>
  <si>
    <t xml:space="preserve">Skrývka zemin schopných zúrodnění  v rovině a ve sklonu do 1:5</t>
  </si>
  <si>
    <t>350507898</t>
  </si>
  <si>
    <t>přípojky - rostlý terén délka úseků 24 m, šířka 0,6 m, tl. 100 mm</t>
  </si>
  <si>
    <t>17*0,6*0,1</t>
  </si>
  <si>
    <t>-20825949</t>
  </si>
  <si>
    <t xml:space="preserve">přípojky -křížení </t>
  </si>
  <si>
    <t>(3+8,6)*1</t>
  </si>
  <si>
    <t>132154101</t>
  </si>
  <si>
    <t>Hloubení zapažených rýh šířky do 800 mm strojně s urovnáním dna do předepsaného profilu a spádu v hornině třídy těžitelnosti I skupiny 1 a 2 do 20 m3</t>
  </si>
  <si>
    <t>618757142</t>
  </si>
  <si>
    <t>přípojky, lokalita Krouna, celková délka přípojek 49,5 m</t>
  </si>
  <si>
    <t>49,5*1,5*0,6</t>
  </si>
  <si>
    <t>odpočet povrchy</t>
  </si>
  <si>
    <t>-(47*0,04+42*0,06+36*0,05+31*0,13+23*0,22+1,02+9,9*0,05+9*0,35*0,6)</t>
  </si>
  <si>
    <t>zatřídění zemin dle IGP, zemina tř. 2 - 45%</t>
  </si>
  <si>
    <t>25,855*0,45</t>
  </si>
  <si>
    <t>132254101</t>
  </si>
  <si>
    <t>Hloubení zapažených rýh šířky do 800 mm strojně s urovnáním dna do předepsaného profilu a spádu v hornině třídy těžitelnosti I skupiny 3 do 20 m3</t>
  </si>
  <si>
    <t>325259106</t>
  </si>
  <si>
    <t>zatřídění zemin dle IGP, zemina tř. 3 - 30%</t>
  </si>
  <si>
    <t>25,855*0,3</t>
  </si>
  <si>
    <t>132354101</t>
  </si>
  <si>
    <t>Hloubení zapažených rýh šířky do 800 mm strojně s urovnáním dna do předepsaného profilu a spádu v hornině třídy těžitelnosti II skupiny 4 do 20 m3</t>
  </si>
  <si>
    <t>-2012511032</t>
  </si>
  <si>
    <t>zatřídění zemin dle IGP, zemina tř. 4 - 20%</t>
  </si>
  <si>
    <t>25,855*0,2</t>
  </si>
  <si>
    <t>132454101</t>
  </si>
  <si>
    <t>Hloubení zapažených rýh šířky do 800 mm strojně s urovnáním dna do předepsaného profilu a spádu v hornině třídy těžitelnosti II skupiny 5 do 20 m3</t>
  </si>
  <si>
    <t>-731136941</t>
  </si>
  <si>
    <t>zatřídění zemin dle IGP, zemina tř. 5 - 5%</t>
  </si>
  <si>
    <t>25,855*0,05</t>
  </si>
  <si>
    <t>-662747396</t>
  </si>
  <si>
    <t>49,5*1,5</t>
  </si>
  <si>
    <t>-1815937942</t>
  </si>
  <si>
    <t>74,25</t>
  </si>
  <si>
    <t>162351103</t>
  </si>
  <si>
    <t>Vodorovné přemístění výkopku nebo sypaniny po suchu na obvyklém dopravním prostředku, bez naložení výkopku, avšak se složením bez rozhrnutí z horniny třídy těžitelnosti I skupiny 1 až 3 na vzdálenost přes 50 do 500 m</t>
  </si>
  <si>
    <t>-849799637</t>
  </si>
  <si>
    <t>11,635+7,753</t>
  </si>
  <si>
    <t>162351123</t>
  </si>
  <si>
    <t>Vodorovné přemístění výkopku nebo sypaniny po suchu na obvyklém dopravním prostředku, bez naložení výkopku, avšak se složením bez rozhrnutí z horniny třídy těžitelnosti II skupiny 4 a 5 na vzdálenost přes 50 do 500 m</t>
  </si>
  <si>
    <t>862932570</t>
  </si>
  <si>
    <t>5,171+1,293</t>
  </si>
  <si>
    <t>508453712</t>
  </si>
  <si>
    <t>přemístění skládka Doleček, 15 km</t>
  </si>
  <si>
    <t>6,307*5</t>
  </si>
  <si>
    <t>-2066866360</t>
  </si>
  <si>
    <t>-2139708372</t>
  </si>
  <si>
    <t>přebytečná zemina, skládka Doleček, 15 km</t>
  </si>
  <si>
    <t>(5,171+1,293)*15</t>
  </si>
  <si>
    <t>-2135674884</t>
  </si>
  <si>
    <t xml:space="preserve">nakládka, nakládka ke zpětnému zásypu </t>
  </si>
  <si>
    <t>(11,635+1,45)*2</t>
  </si>
  <si>
    <t>nakládka, nakládka k odvozu na skládku</t>
  </si>
  <si>
    <t>6,307*2</t>
  </si>
  <si>
    <t>-2083679270</t>
  </si>
  <si>
    <t>(1,293+5,171)*2</t>
  </si>
  <si>
    <t>1692861590</t>
  </si>
  <si>
    <t>(6,307+6,464)*1,9</t>
  </si>
  <si>
    <t>174101101</t>
  </si>
  <si>
    <t xml:space="preserve">Zásyp sypaninou z jakékoliv horniny  s uložením výkopku ve vrstvách se zhutněním jam, šachet, rýh nebo kolem objektů v těchto vykopávkách</t>
  </si>
  <si>
    <t>1785074309</t>
  </si>
  <si>
    <t>25,855-12,771</t>
  </si>
  <si>
    <t>769493014</t>
  </si>
  <si>
    <t>49,5*0,33*0,6</t>
  </si>
  <si>
    <t>995861506</t>
  </si>
  <si>
    <t>9,801*1,9</t>
  </si>
  <si>
    <t>181111111</t>
  </si>
  <si>
    <t>Plošná úprava terénu v zemině skupiny 1 až 4 s urovnáním povrchu bez doplnění ornice souvislé plochy do 500 m2 při nerovnostech terénu přes 50 do 100 mm v rovině nebo na svahu do 1:5</t>
  </si>
  <si>
    <t>2045943791</t>
  </si>
  <si>
    <t>24*0,6</t>
  </si>
  <si>
    <t>181411121</t>
  </si>
  <si>
    <t>Založení trávníku na půdě předem připravené plochy do 1000 m2 výsevem včetně utažení lučního v rovině nebo na svahu do 1:5</t>
  </si>
  <si>
    <t>-1119855731</t>
  </si>
  <si>
    <t>14,4</t>
  </si>
  <si>
    <t>00572470</t>
  </si>
  <si>
    <t>osivo směs travní univerzál</t>
  </si>
  <si>
    <t>kg</t>
  </si>
  <si>
    <t>-177867567</t>
  </si>
  <si>
    <t>14,4*0,025</t>
  </si>
  <si>
    <t>-298664659</t>
  </si>
  <si>
    <t>domovní vodovodní přípojky Krouna, celková délka přípojek 49,5 m, podsyp 100 mm</t>
  </si>
  <si>
    <t>49,5*0,1*0,6</t>
  </si>
  <si>
    <t>-1387212107</t>
  </si>
  <si>
    <t>provizorní opravy, celkem 23 m2, tl. 220 mm</t>
  </si>
  <si>
    <t>319717184</t>
  </si>
  <si>
    <t xml:space="preserve">provizorní opravy - MK - asfalt, délka úseků 9 m, šířka 0,6 m, tl. 300 mm </t>
  </si>
  <si>
    <t>1407504603</t>
  </si>
  <si>
    <t>provizorní opravy, celkem 31 m2, tl. 130 mm</t>
  </si>
  <si>
    <t>1237695265</t>
  </si>
  <si>
    <t>provizorní opravy, celkem 47 m2, tl. 40 mm</t>
  </si>
  <si>
    <t>-486432873</t>
  </si>
  <si>
    <t>provizorní opravy, SÚS, celkem 36 m2, tl. 50 mm</t>
  </si>
  <si>
    <t xml:space="preserve">provizorní optavy MK - asfalt, délka úseků 9 m, šířka 0,8 m, tl. 50 mm </t>
  </si>
  <si>
    <t xml:space="preserve">provizorní optavy MK - asfalt, délka úseků 9 m, šířka 1,1 m, tl. 50 mm </t>
  </si>
  <si>
    <t>2003846112</t>
  </si>
  <si>
    <t>provizorní opravy, SÚS II. tř., celkem 42 m2, tl. 60 mm</t>
  </si>
  <si>
    <t>1315377602</t>
  </si>
  <si>
    <t>komunikace SÚS II. tř. - celkem 36 m2, tl. 50 mm</t>
  </si>
  <si>
    <t>-1352571960</t>
  </si>
  <si>
    <t xml:space="preserve">MK - asfalt,  délka úseků celkem 9 m, šířka 0,6 m, tl. 50 mm</t>
  </si>
  <si>
    <t>9*0,6</t>
  </si>
  <si>
    <t>-2101109707</t>
  </si>
  <si>
    <t>místní komunikace - asfalt, délka úseků 9 m, šířka 0,6 m, tl. 300 mm</t>
  </si>
  <si>
    <t>9*0,6*2</t>
  </si>
  <si>
    <t>2018476899</t>
  </si>
  <si>
    <t>komunikace SÚS II. tř. - celkem 31 m2, tl. 130 mm</t>
  </si>
  <si>
    <t>-1108468411</t>
  </si>
  <si>
    <t>komunikace SÚS II. tř. - celkem 36 m2</t>
  </si>
  <si>
    <t>MK - asfalt, délka úseků 9 m, šířka 1,1 m</t>
  </si>
  <si>
    <t>-9884177</t>
  </si>
  <si>
    <t>komunikace SÚS II. tř. - celkem 47 m2 a 42 m2</t>
  </si>
  <si>
    <t>47+42</t>
  </si>
  <si>
    <t>878480657</t>
  </si>
  <si>
    <t>komunikace SÚS II. tř. - celkem 47 m2, tl. 40 mm</t>
  </si>
  <si>
    <t>577144111</t>
  </si>
  <si>
    <t xml:space="preserve">Asfaltový beton vrstva obrusná ACO 11 (ABS)  s rozprostřením a se zhutněním z nemodifikovaného asfaltu v pruhu šířky do 3 m tř. I, po zhutnění tl. 50 mm</t>
  </si>
  <si>
    <t>1770736754</t>
  </si>
  <si>
    <t>MK - délka úseků celkem 9 m, šířka 1,1 m, tl. 50 mm</t>
  </si>
  <si>
    <t>1305471884</t>
  </si>
  <si>
    <t>komunikace SÚS II. tř. - celkem 42 m2, tl. 60 mm</t>
  </si>
  <si>
    <t>871161211</t>
  </si>
  <si>
    <t>Montáž vodovodního potrubí z plastů v otevřeném výkopu z polyetylenu PE 100 svařovaných elektrotvarovkou SDR 11/PN16 D 32 x 3,0 mm</t>
  </si>
  <si>
    <t>1425784586</t>
  </si>
  <si>
    <t>vodovodní přípojky Krouna 55,5 m</t>
  </si>
  <si>
    <t>49,5</t>
  </si>
  <si>
    <t>28613170</t>
  </si>
  <si>
    <t>trubka vodovodní PE100 SDR11 se signalizační vrstvou 32x3,0mm</t>
  </si>
  <si>
    <t>-2104318968</t>
  </si>
  <si>
    <t>49,5*1,1</t>
  </si>
  <si>
    <t>877161101</t>
  </si>
  <si>
    <t>Montáž tvarovek na vodovodním plastovém potrubí z polyetylenu PE 100 elektrotvarovek SDR 11/PN16 spojek, oblouků nebo redukcí d 32</t>
  </si>
  <si>
    <t>67865740</t>
  </si>
  <si>
    <t>9+8</t>
  </si>
  <si>
    <t>28615969</t>
  </si>
  <si>
    <t>elektrospojka SDR11 PE 100 PN16 D 32mm</t>
  </si>
  <si>
    <t>1617608023</t>
  </si>
  <si>
    <t>28615020</t>
  </si>
  <si>
    <t>elektrozáslepka SDR11 PE 100 PN16 D 32mm</t>
  </si>
  <si>
    <t>-1428631930</t>
  </si>
  <si>
    <t>891181912-01</t>
  </si>
  <si>
    <t>přepojení domovní vodovodní přípojky - přepojení stávající přípojky na novou přípojku, dodávka potřebného materiálu a montáž</t>
  </si>
  <si>
    <t>soub</t>
  </si>
  <si>
    <t>25247835</t>
  </si>
  <si>
    <t>přepojení domovní přípojky pro čp.198</t>
  </si>
  <si>
    <t>891279111</t>
  </si>
  <si>
    <t>Montáž vodovodních armatur na potrubí navrtávacích pasů s ventilem Jt 1 MPa, na potrubí z trub litinových, ocelových nebo plastických hmot DN 125</t>
  </si>
  <si>
    <t>-1144536288</t>
  </si>
  <si>
    <t>42273452-01</t>
  </si>
  <si>
    <t>navrtávací odbočkový ventil s prodlouženým hrdlem a upínacím mechanismem, 110/32</t>
  </si>
  <si>
    <t>1347560554</t>
  </si>
  <si>
    <t>navrtávací pás 110/1" - odbočkový ventil s prodlouženým hrdlem</t>
  </si>
  <si>
    <t>892233122</t>
  </si>
  <si>
    <t>Proplach a dezinfekce vodovodního potrubí do DN 70</t>
  </si>
  <si>
    <t>-839218110</t>
  </si>
  <si>
    <t>899401111</t>
  </si>
  <si>
    <t>Osazení poklopů litinových ventilových</t>
  </si>
  <si>
    <t>-956829222</t>
  </si>
  <si>
    <t>56230631</t>
  </si>
  <si>
    <t>poklop uliční ventilkový kulatý plastový PA s litinovým víkem</t>
  </si>
  <si>
    <t>1260408022</t>
  </si>
  <si>
    <t>-2016848064</t>
  </si>
  <si>
    <t>42291054</t>
  </si>
  <si>
    <t>souprava zemní pro navrtávací pas se šoupátkem Rd 2,0m</t>
  </si>
  <si>
    <t>-609734533</t>
  </si>
  <si>
    <t>1938094541</t>
  </si>
  <si>
    <t>vodič uložený nad přípojkami v komunikaci SÚS II. tř.</t>
  </si>
  <si>
    <t>23,5*1,1</t>
  </si>
  <si>
    <t>197750404</t>
  </si>
  <si>
    <t>-1807049060</t>
  </si>
  <si>
    <t>SÚS II. třída :</t>
  </si>
  <si>
    <t>MK - asfalt, celková délka 9 m</t>
  </si>
  <si>
    <t>9*2</t>
  </si>
  <si>
    <t>-1699225086</t>
  </si>
  <si>
    <t>-517384124</t>
  </si>
  <si>
    <t>živice</t>
  </si>
  <si>
    <t>(1,88+2,52+1,8+0,495)*2,2</t>
  </si>
  <si>
    <t>kamenivo</t>
  </si>
  <si>
    <t>(4,03+5,06+1,89)*1,9</t>
  </si>
  <si>
    <t>provizorní opravy</t>
  </si>
  <si>
    <t>(6,695+4,03+5,06+1,89)*1,9</t>
  </si>
  <si>
    <t>1158233223</t>
  </si>
  <si>
    <t>materiál na provizorní opravy, mezideponie 5 km</t>
  </si>
  <si>
    <t>(6,695+4,03+5,06+1,89)*1,9*5</t>
  </si>
  <si>
    <t>skládka Doleček, 15 km</t>
  </si>
  <si>
    <t>kamenivo vozovky</t>
  </si>
  <si>
    <t>(4,03+5,06+1,89)*1,9*15</t>
  </si>
  <si>
    <t>(6,695+4,03+5,06+1,89)*1,9*15</t>
  </si>
  <si>
    <t>živice, skládka Nasavrky, 25 km</t>
  </si>
  <si>
    <t>(1,88+2,52+1,8+0,495)*2,2*25</t>
  </si>
  <si>
    <t>-1553477738</t>
  </si>
  <si>
    <t>-602253839</t>
  </si>
  <si>
    <t>14,729</t>
  </si>
  <si>
    <t>1741421944</t>
  </si>
  <si>
    <t>20,862+33,583</t>
  </si>
  <si>
    <t>-1908702629</t>
  </si>
  <si>
    <t>33,005</t>
  </si>
  <si>
    <t>-868715160</t>
  </si>
  <si>
    <t>6,101</t>
  </si>
  <si>
    <t>04 - Otradov, vodovodní řady</t>
  </si>
  <si>
    <t>111212211</t>
  </si>
  <si>
    <t>Odstranění nevhodných dřevin průměru kmene do 100 mm výšky do 1 m s odstraněním pařezu do 100 m2 v rovině nebo na svahu do 1:5</t>
  </si>
  <si>
    <t>1825496575</t>
  </si>
  <si>
    <t>odstranění náletových dřevin</t>
  </si>
  <si>
    <t>-707027240</t>
  </si>
  <si>
    <t>odstranění provizorních oprav :</t>
  </si>
  <si>
    <t xml:space="preserve">SÚS III. tř. -  </t>
  </si>
  <si>
    <t>3234+2393</t>
  </si>
  <si>
    <t>3945*0,05</t>
  </si>
  <si>
    <t>-31216603</t>
  </si>
  <si>
    <t>komunikace SÚS III. třída :</t>
  </si>
  <si>
    <t>celkem 2 040 m2, tl. 130 mm a celkem 1 688 m2, tl. 200 mm</t>
  </si>
  <si>
    <t>2040+1688</t>
  </si>
  <si>
    <t xml:space="preserve">SÚS III. tř - 2 040 m2 tl. 130  m a 1 688 m2 tl. 200 mm</t>
  </si>
  <si>
    <t>1011119049</t>
  </si>
  <si>
    <t>MK - štěrk, šířka pruhu 0,8 m, tl. vrstvy 300 mm</t>
  </si>
  <si>
    <t>365*0,8</t>
  </si>
  <si>
    <t>odstranění provizorních oprav, délka úseků 365 m, šířka pruhu 0,8 m, tl. 300</t>
  </si>
  <si>
    <t>57050771</t>
  </si>
  <si>
    <t>MK - asfalt, povrchy, délka úseků 3 122,4 m, šířka 0,8 m, tl. 350 mm</t>
  </si>
  <si>
    <t>3122,4*0,8</t>
  </si>
  <si>
    <t>odstranění provizorních oprav, úseky 3 122,4 m, šířka 0,8 m, tl. 350 mm</t>
  </si>
  <si>
    <t>685489404</t>
  </si>
  <si>
    <t>komunikace SÚS III. třída</t>
  </si>
  <si>
    <t>řady celkem 3 234 m2, tl. 40 mm</t>
  </si>
  <si>
    <t>3234</t>
  </si>
  <si>
    <t>-1969150383</t>
  </si>
  <si>
    <t>MK - asfalt, šířka pruhu 1,3 m, tl. vrstvy 50 mm</t>
  </si>
  <si>
    <t>řad V1 - délka úseku 313,0 m</t>
  </si>
  <si>
    <t>313*1,3</t>
  </si>
  <si>
    <t>řad V1-1, délka úseku 142,5 m</t>
  </si>
  <si>
    <t>142,5*0,5</t>
  </si>
  <si>
    <t>řad V1-2, délka úseku 45 m</t>
  </si>
  <si>
    <t>45*1,3</t>
  </si>
  <si>
    <t>řad V1-3, délka úseku 1 m</t>
  </si>
  <si>
    <t>1,0*1,3</t>
  </si>
  <si>
    <t>řad V2, délka úseku 378,5 m</t>
  </si>
  <si>
    <t>378,5*1,3</t>
  </si>
  <si>
    <t>řad V2-1, délka úseku 89 m</t>
  </si>
  <si>
    <t>89*1,3</t>
  </si>
  <si>
    <t>řad V2-2, délka úseku 153,9 m</t>
  </si>
  <si>
    <t>153,9*1,3</t>
  </si>
  <si>
    <t>řad V3, délka úseku 376,5 m</t>
  </si>
  <si>
    <t>376,5*1,3</t>
  </si>
  <si>
    <t>řad V3-1, délka úseku 498,8 m</t>
  </si>
  <si>
    <t>498,8*1,3</t>
  </si>
  <si>
    <t>řad V3-1-1, délka úseku 60,4 m</t>
  </si>
  <si>
    <t>60,4*1,3</t>
  </si>
  <si>
    <t>řad V3-1-2, délka úseku 3,5 m</t>
  </si>
  <si>
    <t>3,5*1,3</t>
  </si>
  <si>
    <t>řad V3-1-3, délka úseku 112,8 m</t>
  </si>
  <si>
    <t>112,8*1,3</t>
  </si>
  <si>
    <t>řad V3-a, délka úseku 105,3 m</t>
  </si>
  <si>
    <t>105,3*1,3</t>
  </si>
  <si>
    <t>řad V4, délka úseku 499,4 m</t>
  </si>
  <si>
    <t>499,4*1,3</t>
  </si>
  <si>
    <t>řad V5, délka úseku 256,2 m</t>
  </si>
  <si>
    <t>256,2*1,3</t>
  </si>
  <si>
    <t>řad V5-1, délka úseku 26 m</t>
  </si>
  <si>
    <t>26*1,3</t>
  </si>
  <si>
    <t>řad V5-2, délka úseku 60,6 m</t>
  </si>
  <si>
    <t>60,6*1,3</t>
  </si>
  <si>
    <t>624904593</t>
  </si>
  <si>
    <t>řady celkem 2 393 m2, tl. 70 mm</t>
  </si>
  <si>
    <t>2393</t>
  </si>
  <si>
    <t>115101201</t>
  </si>
  <si>
    <t>Čerpání vody na dopravní výšku do 10 m s uvažovaným průměrným přítokem do 500 l/min</t>
  </si>
  <si>
    <t>hod</t>
  </si>
  <si>
    <t>-2112366863</t>
  </si>
  <si>
    <t xml:space="preserve">čerpání vody: </t>
  </si>
  <si>
    <t>předpoklad čerpání vody při provádění protlaků</t>
  </si>
  <si>
    <t>6*10*24</t>
  </si>
  <si>
    <t>předpoklad čerpání při výskytu spodní vody ve výkopu</t>
  </si>
  <si>
    <t>300*12</t>
  </si>
  <si>
    <t>115101301</t>
  </si>
  <si>
    <t>Pohotovost záložní čerpací soupravy pro dopravní výšku do 10 m s uvažovaným průměrným přítokem do 500 l/min</t>
  </si>
  <si>
    <t>den</t>
  </si>
  <si>
    <t>-2092987360</t>
  </si>
  <si>
    <t>300</t>
  </si>
  <si>
    <t>-1105403143</t>
  </si>
  <si>
    <t>křížení s plynovým potrubíma kanalizací, přesnou polohu nutno vytyčit před zahájením prací</t>
  </si>
  <si>
    <t>(42+2)*2</t>
  </si>
  <si>
    <t>-522599176</t>
  </si>
  <si>
    <t>(83+49+1)*2</t>
  </si>
  <si>
    <t>-1031906881</t>
  </si>
  <si>
    <t xml:space="preserve">skrývka zemin - travní porosty, nezpevněný povrch, skrývka 100 mm </t>
  </si>
  <si>
    <t>vodovodní řad V, celková délka lokalita Otradov, 1224,4 m, úsek 385,3 m</t>
  </si>
  <si>
    <t>385,3*0,1*0,8</t>
  </si>
  <si>
    <t>vodovodní řad V1,celková délka 333,7 m, úsek 4,2 m</t>
  </si>
  <si>
    <t>4,2*0,1*0,8</t>
  </si>
  <si>
    <t>vodovodní řad V1-3, celková délka 100,8 m, délka úseku 99,8 m</t>
  </si>
  <si>
    <t>99,8*0,1*0,8</t>
  </si>
  <si>
    <t>vodovodní řad V2, celková délka 403,3 m, délka úseku 7,8 m</t>
  </si>
  <si>
    <t>7,8*0,1*0,8</t>
  </si>
  <si>
    <t>vodovodní řad V2-1, celková délka 127,9 m, délka úseku 38,9 m</t>
  </si>
  <si>
    <t>38,9*0,1*0,8</t>
  </si>
  <si>
    <t>vodovodní řad V3, celková délka 748,5 m, délka úseku 12 m</t>
  </si>
  <si>
    <t>12*0,1*0,8</t>
  </si>
  <si>
    <t>vodovodní řad V3-1, celková délka 519,8 m, délka úseku 19 m</t>
  </si>
  <si>
    <t>1*0,1*0,8</t>
  </si>
  <si>
    <t>vodovodní řad V4, celková délka 512,2 m, délka úseku 5,5 m</t>
  </si>
  <si>
    <t>5,5*0,1*0,8</t>
  </si>
  <si>
    <t>vodovodní řad V4-1, celková délka 64,3 m, délka úseku 47,3 m</t>
  </si>
  <si>
    <t>47,3*0,1*0,8</t>
  </si>
  <si>
    <t>vodovodní řad V5, celková délka 267,7 m, délka úseku 4,5 m</t>
  </si>
  <si>
    <t>4,5*0,1*0,8</t>
  </si>
  <si>
    <t>vodovodní řad V5-1, celková délka 37,0 m, délka úseku 11 m</t>
  </si>
  <si>
    <t>11*0,1*0,8</t>
  </si>
  <si>
    <t>-598503857</t>
  </si>
  <si>
    <t>(88+266)*0,8*1,5</t>
  </si>
  <si>
    <t>131151202</t>
  </si>
  <si>
    <t>Hloubení zapažených jam a zářezů strojně s urovnáním dna do předepsaného profilu a spádu v hornině třídy těžitelnosti I skupiny 1 a 2 přes 20 do 50 m3</t>
  </si>
  <si>
    <t>629220219</t>
  </si>
  <si>
    <t>řad V - železnice, lokalita Otradov - jih</t>
  </si>
  <si>
    <t>1,5*6,0*3,64+1,5*2,5*2,58</t>
  </si>
  <si>
    <t>řad V1 - Krounka, lokalita Otradov</t>
  </si>
  <si>
    <t>2,72*2,72*3,754+3,68*3,68*4,55</t>
  </si>
  <si>
    <t>řad V2 - Krounka, lokalita Otradov</t>
  </si>
  <si>
    <t>2,72*2,72*4,4+3,68*3,68*5,05</t>
  </si>
  <si>
    <t xml:space="preserve">řad V3 - Krounka, lokalita Otradov </t>
  </si>
  <si>
    <t>2,72*2,72*3,6+3,8*3,68*4,64</t>
  </si>
  <si>
    <t>řad V3-1 - Krounka, lokalita Otradov</t>
  </si>
  <si>
    <t>2,72*2,72*4+3,68*3,68*4,55</t>
  </si>
  <si>
    <t>řad V4-1 - Krounka, lokalita Otradov</t>
  </si>
  <si>
    <t>2,72*2,72*3,5+3,68*3,68*4,15</t>
  </si>
  <si>
    <t>rozdělení dle IGP</t>
  </si>
  <si>
    <t>lokalita Otradov - jih, zemina 2 - 45%</t>
  </si>
  <si>
    <t>42,435*0,45</t>
  </si>
  <si>
    <t>lokalita Otradov, zemina 2 - 15%</t>
  </si>
  <si>
    <t>(89,392+100,942+91,52+91,212)*0,15</t>
  </si>
  <si>
    <t>zemina 2. třídy celkem</t>
  </si>
  <si>
    <t>19,096+55,96</t>
  </si>
  <si>
    <t>131251202</t>
  </si>
  <si>
    <t>Hloubení zapažených jam a zářezů strojně s urovnáním dna do předepsaného profilu a spádu v hornině třídy těžitelnosti I skupiny 3 přes 20 do 50 m3</t>
  </si>
  <si>
    <t>983819740</t>
  </si>
  <si>
    <t>hloubení starovacích a cílových jam pro protlaky :</t>
  </si>
  <si>
    <t>lokalita Otradov - jih, zemina 3 - 30%</t>
  </si>
  <si>
    <t>42,435*0,3</t>
  </si>
  <si>
    <t>lokalita Otradov, zemina 3 - 30%</t>
  </si>
  <si>
    <t>(89,392+100,942+91,52+91,212)*0,3</t>
  </si>
  <si>
    <t>zemina 3. třídy celkem</t>
  </si>
  <si>
    <t>12,731+111,92</t>
  </si>
  <si>
    <t>131351202</t>
  </si>
  <si>
    <t>Hloubení zapažených jam a zářezů strojně s urovnáním dna do předepsaného profilu a spádu v hornině třídy těžitelnosti II skupiny 4 přes 20 do 50 m3</t>
  </si>
  <si>
    <t>382084863</t>
  </si>
  <si>
    <t>lokalita Otradov - jih, zemina 4 - 20%</t>
  </si>
  <si>
    <t>42,435*0,2</t>
  </si>
  <si>
    <t>lokalita Otradov, zemina 4 - 25%</t>
  </si>
  <si>
    <t>(89,392+100,942+91,52+91,212)*0,25</t>
  </si>
  <si>
    <t>zemina 4. třídy celkem</t>
  </si>
  <si>
    <t>8,487+93,267</t>
  </si>
  <si>
    <t>131451202</t>
  </si>
  <si>
    <t>Hloubení zapažených jam a zářezů strojně s urovnáním dna do předepsaného profilu a spádu v hornině třídy těžitelnosti II skupiny 5 přes 20 do 50 m3</t>
  </si>
  <si>
    <t>1092137380</t>
  </si>
  <si>
    <t>lokalita Otradov - jih, zemina 5 - 5%</t>
  </si>
  <si>
    <t>42,435*0,05</t>
  </si>
  <si>
    <t>lokalita Otradov, zemina 5 - 15%</t>
  </si>
  <si>
    <t>zemina 5. třídy celkem</t>
  </si>
  <si>
    <t>2,122+55,96</t>
  </si>
  <si>
    <t>131551202</t>
  </si>
  <si>
    <t>Hloubení zapažených jam a zářezů strojně s urovnáním dna do předepsaného profilu a spádu v hornině třídy těžitelnosti III skupiny 6 přes 20 do 50 m3</t>
  </si>
  <si>
    <t>-1943348976</t>
  </si>
  <si>
    <t>lokalita Otradov - jih, zemina 6 - %</t>
  </si>
  <si>
    <t>42,435*0</t>
  </si>
  <si>
    <t>lokalita Otradov, zemina 6 - 15%</t>
  </si>
  <si>
    <t>zemina 6. třídy celkem</t>
  </si>
  <si>
    <t>55,96</t>
  </si>
  <si>
    <t>765746163</t>
  </si>
  <si>
    <t>lokalita jižně od Otradova :</t>
  </si>
  <si>
    <t>vodovodní řad V, délka úseku 385,3 m, prům. hl. 1,72 m</t>
  </si>
  <si>
    <t>385,3*1,72*0,8</t>
  </si>
  <si>
    <t>lokalita Otradov :</t>
  </si>
  <si>
    <t>vodovodní řad V, délka úseku 1 224,4 m, prům. hl. 1,72 m</t>
  </si>
  <si>
    <t>1224,4*1,72*0,8</t>
  </si>
  <si>
    <t xml:space="preserve">vodovodní řad V1,celková délka 333,7 m. prům.hl.  1,78 m, Otradov</t>
  </si>
  <si>
    <t>333,7*1,78*0,8</t>
  </si>
  <si>
    <t>vodovodní řad V1-1, celková délka 142,5 m, prům. hloubka 1,8 m, Otradov</t>
  </si>
  <si>
    <t>142,5*1,8*0,8</t>
  </si>
  <si>
    <t>vodovodní řad V1-2, celková délka 45 m, průměrná hloubka 1,72 m, Otradov</t>
  </si>
  <si>
    <t>45*1,72*0,8</t>
  </si>
  <si>
    <t>vodovodní řad V1-3, celková délka 100,8 m, průměrná hloubka 1,75 m, Otradov</t>
  </si>
  <si>
    <t>100,8*1,75*0,8</t>
  </si>
  <si>
    <t>vodovodní řad V2, celková délka 403,3 m, průměrná hloubka 1,75 m, mimo Otradov</t>
  </si>
  <si>
    <t>403,3*1,75*0,8</t>
  </si>
  <si>
    <t>vodovodní řad V2-1, celková délka 127,9 m, průměrná hloubka 1,88 m, Otradov</t>
  </si>
  <si>
    <t>127,9*1,88*0,8</t>
  </si>
  <si>
    <t>vodovodní řad V2-2, celková délka 153,9 m, průměrná hloubka 1,71 m, Otradov</t>
  </si>
  <si>
    <t>153,9*1,71*0,8</t>
  </si>
  <si>
    <t>vodovodní řad V3, celková délka 748,5 m, průměrná hloubka 1,8 m, mimo Otradov</t>
  </si>
  <si>
    <t>748,5*1,8*0,8</t>
  </si>
  <si>
    <t>vodovodní řad V3-1, celková délka 519,8 m, průměrná hloubka 1,7 m, Otradov</t>
  </si>
  <si>
    <t>519,8*1,7*0,8</t>
  </si>
  <si>
    <t>vodovodní řad V3-1-1, celková délka 60,4 m, průměrná hloubka 1,76 m, Otradov</t>
  </si>
  <si>
    <t>60,4*1,76*0,8</t>
  </si>
  <si>
    <t>vodovodní řad V3-1-2, celková délka 29,5m, průměrná hloubka 1,69 m, Otradov</t>
  </si>
  <si>
    <t>29,5*1,69*0,8</t>
  </si>
  <si>
    <t>vodovodní řad V3-1-3, celková délka 112,8 m, průměrná hloubka 1,64 m, Otradov</t>
  </si>
  <si>
    <t>112,8*1,64*0,8</t>
  </si>
  <si>
    <t>vodovodní řad V3-a, celková délka 108,3 m, průměrná hloubka 1,56 m, Otradov</t>
  </si>
  <si>
    <t>108,3*1,56*0,8</t>
  </si>
  <si>
    <t>vodovodní řad V4, celková délka 512,2 m, průměrná hloubka 1,76 m, Otradov</t>
  </si>
  <si>
    <t>512,2*1,76*0,8</t>
  </si>
  <si>
    <t>vodovodní řad V4-1, celková délka 64,3 m, průměrná hloubka 1,72 m, Otradov</t>
  </si>
  <si>
    <t>64,3*1,72*0,8</t>
  </si>
  <si>
    <t>vodovodní řad V5, celková délka 267,7 m, průměrná hloubka 1,76 m, Otradov</t>
  </si>
  <si>
    <t>267,7*1,76*0,8</t>
  </si>
  <si>
    <t>vodovodní řad V5-1, celková délka 37,0 m, průměrná hloubka 1,87 m, Otradov</t>
  </si>
  <si>
    <t>37*1,87*0,8</t>
  </si>
  <si>
    <t>vodovodní řad V5-2, celková délka 60,6 m, průměrná hloubka 1,86 m, Otradov</t>
  </si>
  <si>
    <t>60,6*1,86*0,8</t>
  </si>
  <si>
    <t>lokalita Otradov - jih, povrch rostlý terén</t>
  </si>
  <si>
    <t>530,173-30,824</t>
  </si>
  <si>
    <t>lokalita Otradov</t>
  </si>
  <si>
    <t>-(3234*0,04+3945*0,05+2393*0,07+2040*0,13+1688*0,2+2497,92*0,35+292*0,3)</t>
  </si>
  <si>
    <t>7060,669-2058,792</t>
  </si>
  <si>
    <t>lokalita Otradov - jih, zemina 2 -45 %</t>
  </si>
  <si>
    <t>499,349*0,45</t>
  </si>
  <si>
    <t>5001,877*0,15</t>
  </si>
  <si>
    <t>výkop zemina 2 celkem</t>
  </si>
  <si>
    <t>224,707+750,282</t>
  </si>
  <si>
    <t>-1588840353</t>
  </si>
  <si>
    <t>lokalita Otradov - jih, zemina 3 -30 %</t>
  </si>
  <si>
    <t>499,349*0,3</t>
  </si>
  <si>
    <t>5001,877*0,3</t>
  </si>
  <si>
    <t>výkop zemina 3 celkem</t>
  </si>
  <si>
    <t>149,805+1500,563</t>
  </si>
  <si>
    <t>-1941730317</t>
  </si>
  <si>
    <t>lokalita Otradov - jih, zemina 4 -20 %</t>
  </si>
  <si>
    <t>499,349*0,2</t>
  </si>
  <si>
    <t>5001,877*0,25</t>
  </si>
  <si>
    <t>výkop zemina 4 celkem</t>
  </si>
  <si>
    <t>99,87+1250,469</t>
  </si>
  <si>
    <t>-1602793248</t>
  </si>
  <si>
    <t>lokalita Otradov - jih, zemina 5 -5 %</t>
  </si>
  <si>
    <t>499,349*0,05</t>
  </si>
  <si>
    <t>výkop zemina 5 celkem</t>
  </si>
  <si>
    <t>24,967+750,282</t>
  </si>
  <si>
    <t>132554102</t>
  </si>
  <si>
    <t>Hloubení zapažených rýh šířky do 800 mm strojně s urovnáním dna do předepsaného profilu a spádu v hornině třídy těžitelnosti III skupiny 6 přes 20 do 50 m3</t>
  </si>
  <si>
    <t>517419916</t>
  </si>
  <si>
    <t>lokalita Otradov - jih, zemina 6 - 0%</t>
  </si>
  <si>
    <t>499,349*0</t>
  </si>
  <si>
    <t>výkop zemina 6 celkem</t>
  </si>
  <si>
    <t>750,282</t>
  </si>
  <si>
    <t>141721215</t>
  </si>
  <si>
    <t>Řízený zemní protlak délky protlaku do 50 m v hornině třídy těžitelnosti I a II, skupiny 1 až 4 včetně protlačení trub v hloubce do 6 m vnějšího průměru vrtu přes 180 do 225 mm</t>
  </si>
  <si>
    <t>733130169</t>
  </si>
  <si>
    <t>řad V - podchod pod železnicí, délka protlaku 18,6 m, viz D.1.11</t>
  </si>
  <si>
    <t>18,6</t>
  </si>
  <si>
    <t>141721333</t>
  </si>
  <si>
    <t>Řízené šnekové horizontální vrtání s vtlačením potrubí v hloubce do 6 m v hornině třídy těžitelnosti I a II, skupiny 1 až 6 dimenze pro ocelové potrubí délky vrtu do 20 m, průměru do DN 300 mm</t>
  </si>
  <si>
    <t>223287160</t>
  </si>
  <si>
    <t>podchody pod vodotečí :</t>
  </si>
  <si>
    <t>řad V1, V2, V3, V3-1 a V4-1</t>
  </si>
  <si>
    <t>14+17+15,5+14+17</t>
  </si>
  <si>
    <t>55283929</t>
  </si>
  <si>
    <t>trubka ocelová bezešvá hladká jakost 11 353 219x8,0mm</t>
  </si>
  <si>
    <t>1285113233</t>
  </si>
  <si>
    <t>(18,6+14+15,5+14)*1,01</t>
  </si>
  <si>
    <t>55283924</t>
  </si>
  <si>
    <t>trubka ocelová bezešvá hladká jakost 11 353 159x8,0mm</t>
  </si>
  <si>
    <t>882892411</t>
  </si>
  <si>
    <t>řad V4-1</t>
  </si>
  <si>
    <t>17*1,1</t>
  </si>
  <si>
    <t>-1149963</t>
  </si>
  <si>
    <t>vodovodní řad V, délka 1609,7 m, prům. hl. 1,72 m</t>
  </si>
  <si>
    <t>1609,7*1,72</t>
  </si>
  <si>
    <t xml:space="preserve">vodovodní řad V1,celková délka 333,7 m. prům.hl.  1,78 m</t>
  </si>
  <si>
    <t>333,7*1,78</t>
  </si>
  <si>
    <t>vodovodní řad V1-1, celková délka 142,5 m, prům. hloubka 1,8 m</t>
  </si>
  <si>
    <t>142,5*1,8</t>
  </si>
  <si>
    <t>vodovodní řad V1-2, celková délka 45 m, průměrná hloubka 1,72 m</t>
  </si>
  <si>
    <t>45*1,72</t>
  </si>
  <si>
    <t>vodovodní řad V1-3, celková délka 100,8 m, průměrná hloubka 1,75 m</t>
  </si>
  <si>
    <t>100,8*1,75</t>
  </si>
  <si>
    <t>vodovodní řad V2, celková délka 403,3 m, průměrná hloubka 1,75 m</t>
  </si>
  <si>
    <t>403,3*1,75</t>
  </si>
  <si>
    <t>vodovodní řad V2-1, celková délka 127,9 m, průměrná hloubka 1,88 m</t>
  </si>
  <si>
    <t>127,9*1,88</t>
  </si>
  <si>
    <t>vodovodní řad V2-2, celková délka 153,9 m, průměrná hloubka 1,71 m</t>
  </si>
  <si>
    <t>153,9*1,71</t>
  </si>
  <si>
    <t>vodovodní řad V3, celková délka 748,5 m, průměrná hloubka 1,8 m</t>
  </si>
  <si>
    <t>748,5*1,8</t>
  </si>
  <si>
    <t>vodovodní řad V3-1, celková délka 519,8 m, průměrná hloubka 1,7 m</t>
  </si>
  <si>
    <t>519,8*1,7</t>
  </si>
  <si>
    <t>vodovodní řad V3-1-1, celková délka 60,4 m, průměrná hloubka 1,76 m</t>
  </si>
  <si>
    <t>60,4*1,76</t>
  </si>
  <si>
    <t>vodovodní řad V3-1-2, celková délka 29,5m, průměrná hloubka 1,69 m</t>
  </si>
  <si>
    <t>29,5*1,69</t>
  </si>
  <si>
    <t>vodovodní řad V3-1-3, celková délka 112,8 m, průměrná hloubka 1,64 m</t>
  </si>
  <si>
    <t>112,8*1,64</t>
  </si>
  <si>
    <t>vodovodní řad V3-a, celková délka 108,3 m, průměrná hloubka 1,56 m</t>
  </si>
  <si>
    <t>108,3*1,56</t>
  </si>
  <si>
    <t>vodovodní řad V4, celková délka 512,2 m, průměrná hloubka 1,76 m</t>
  </si>
  <si>
    <t>512,2*1,76</t>
  </si>
  <si>
    <t>vodovodní řad V4-1, celková délka 64,3 m, průměrná hloubka 1,72 m</t>
  </si>
  <si>
    <t>64,3*1,72</t>
  </si>
  <si>
    <t>vodovodní řad V5, celková délka 267,7 m, průměrná hloubka 1,76 m</t>
  </si>
  <si>
    <t>267,7*1,76</t>
  </si>
  <si>
    <t>vodovodní řad V5-1, celková délka 37,0 m, průměrná hloubka 1,87 m</t>
  </si>
  <si>
    <t>37*1,87</t>
  </si>
  <si>
    <t>vodovodní řad V5-2, celková délka 60,6 m, průměrná hloubka 1,86 m</t>
  </si>
  <si>
    <t>60,6*1,86</t>
  </si>
  <si>
    <t>803007019</t>
  </si>
  <si>
    <t>9488,551</t>
  </si>
  <si>
    <t xml:space="preserve">Zřízení variabilního pažení výkopu - zápory osazeny v předstihu a fixovány do přesné polohy obvodovým nosníkem UPE200, pata zápor bude zabetonována (pod úrovní spodní vody), rozpěry budou přivařeny, pažení dřevěnými trámy SM C16. Dřevěné pažiny budou ponechány ve výkopu, případně demontovány k dalšímu použití.  Ocelové rozpěry budou odřezány, nebo ponechány ve výkopu.</t>
  </si>
  <si>
    <t>1258313196</t>
  </si>
  <si>
    <t>pažení výkopů pro protlaky, osazení a demontáž, viz D.1.13</t>
  </si>
  <si>
    <t>železniční trať</t>
  </si>
  <si>
    <t>(1,5+6)*2*3,64+(1,5+2,5)*2*2,58</t>
  </si>
  <si>
    <t>vodoteč, Krounka, řad V1</t>
  </si>
  <si>
    <t>2,72*4*3,754+4*3,68*4,55</t>
  </si>
  <si>
    <t>vodoteč, řad V2</t>
  </si>
  <si>
    <t>4*2,72*4,4+4*3,68*5,05</t>
  </si>
  <si>
    <t>vodoteč, řad V3</t>
  </si>
  <si>
    <t>4*2,72*3,6+4*3,68*4,64</t>
  </si>
  <si>
    <t>vodoteč, řad V3-1</t>
  </si>
  <si>
    <t>4*2,72*4+4*3,68*4,55</t>
  </si>
  <si>
    <t>vodoteč, řad V4-1</t>
  </si>
  <si>
    <t>4*2,72*3,5+4*3,68*4,15</t>
  </si>
  <si>
    <t>1391406825</t>
  </si>
  <si>
    <t>75,056+974,989</t>
  </si>
  <si>
    <t>-448980664</t>
  </si>
  <si>
    <t>101,754+1350,339-529,577</t>
  </si>
  <si>
    <t>-548732974</t>
  </si>
  <si>
    <t>přebytečná zemina, odvoz skládka</t>
  </si>
  <si>
    <t>58,082+775,249+529,577</t>
  </si>
  <si>
    <t>-1519302141</t>
  </si>
  <si>
    <t>1362,908*5</t>
  </si>
  <si>
    <t>162751157</t>
  </si>
  <si>
    <t>Vodorovné přemístění výkopku nebo sypaniny po suchu na obvyklém dopravním prostředku, bez naložení výkopku, avšak se složením bez rozhrnutí z horniny třídy těžitelnosti III skupiny 6 a 7 na vzdálenost přes 9 000 do 10 000 m</t>
  </si>
  <si>
    <t>-1750453317</t>
  </si>
  <si>
    <t>55,96+750,282</t>
  </si>
  <si>
    <t>162751159</t>
  </si>
  <si>
    <t>Vodorovné přemístění výkopku nebo sypaniny po suchu na obvyklém dopravním prostředku, bez naložení výkopku, avšak se složením bez rozhrnutí z horniny třídy těžitelnosti III skupiny 6 a 7 na vzdálenost Příplatek k ceně za každých dalších i započatých 1 000 m</t>
  </si>
  <si>
    <t>-388385633</t>
  </si>
  <si>
    <t>806,242*5</t>
  </si>
  <si>
    <t>1904380872</t>
  </si>
  <si>
    <t>(75,056+974,989+124,651+1650,368)*2</t>
  </si>
  <si>
    <t>-1652383334</t>
  </si>
  <si>
    <t>nakládka výkopek, převoz na meziskládku</t>
  </si>
  <si>
    <t>101,754+1350,339+58,082+775,249</t>
  </si>
  <si>
    <t>nakládka zpětný zásyp, z meziskládky</t>
  </si>
  <si>
    <t>922,516</t>
  </si>
  <si>
    <t>529,577+58,082+775,249</t>
  </si>
  <si>
    <t>167151103</t>
  </si>
  <si>
    <t>Nakládání, skládání a překládání neulehlého výkopku nebo sypaniny strojně nakládání, množství do 100 m3, z horniny třídy těžitelnosti III, skupiny 6 a 7</t>
  </si>
  <si>
    <t>213799247</t>
  </si>
  <si>
    <t>nakládka výkopek, převoz na meziskládku, odvoz na skládku</t>
  </si>
  <si>
    <t>(55,96+750,282)*2</t>
  </si>
  <si>
    <t>-1422699579</t>
  </si>
  <si>
    <t>2169,15</t>
  </si>
  <si>
    <t>1648646718</t>
  </si>
  <si>
    <t>2169,15*1,9</t>
  </si>
  <si>
    <t>-1675410107</t>
  </si>
  <si>
    <t>5916,73-(435,032+1731,016+3,102)</t>
  </si>
  <si>
    <t>1262354545</t>
  </si>
  <si>
    <t>potrubí DN 110, délka úseků 3 095,2 m</t>
  </si>
  <si>
    <t>3095,2*0,41*0,8</t>
  </si>
  <si>
    <t>potrubí DN 90, délka úseků 1 869,8 m</t>
  </si>
  <si>
    <t>1869,8*0,39*0,8</t>
  </si>
  <si>
    <t>potrubí DN 50, délka úseků 472,9 m</t>
  </si>
  <si>
    <t>472,9*0,35*0,8</t>
  </si>
  <si>
    <t>-636576103</t>
  </si>
  <si>
    <t>1731,016*1,9</t>
  </si>
  <si>
    <t>-338388733</t>
  </si>
  <si>
    <t>(374,8+4,2+99,8+7,8+38,9+12+19+5,5+47,3+4,5+11)*0,8</t>
  </si>
  <si>
    <t>812889716</t>
  </si>
  <si>
    <t>499,84</t>
  </si>
  <si>
    <t>-891463892</t>
  </si>
  <si>
    <t>499,84*0,025</t>
  </si>
  <si>
    <t>-383801998</t>
  </si>
  <si>
    <t>lože pod potrubí, délka 5 437,9 m, tl. 10 mm</t>
  </si>
  <si>
    <t>5437,9*0,1*0,8</t>
  </si>
  <si>
    <t>1874223210</t>
  </si>
  <si>
    <t>48*0,037+51*0,026</t>
  </si>
  <si>
    <t>1078777037</t>
  </si>
  <si>
    <t>48*0,35</t>
  </si>
  <si>
    <t>51*0,16</t>
  </si>
  <si>
    <t>-1231607165</t>
  </si>
  <si>
    <t>24,96</t>
  </si>
  <si>
    <t>-1813535158</t>
  </si>
  <si>
    <t>114852603</t>
  </si>
  <si>
    <t>MK - štěrk a MK asfalt, délka úseků 365 m a 3 122,4 m, šířka 0,8 m, tl. 300 mm</t>
  </si>
  <si>
    <t>(365+3122,4)*0,8</t>
  </si>
  <si>
    <t>868763288</t>
  </si>
  <si>
    <t>provizorní oprava SÚS III. tř., 2 040 m2, vrstva 130 mm</t>
  </si>
  <si>
    <t>2040</t>
  </si>
  <si>
    <t>564760001</t>
  </si>
  <si>
    <t>Podklad nebo kryt z kameniva hrubého drceného vel. 8-16 mm s rozprostřením a zhutněním plochy jednotlivě do 100 m2, po zhutnění tl. 200 mm</t>
  </si>
  <si>
    <t>-730682917</t>
  </si>
  <si>
    <t>provizorní oprava SÚS III. tř., 1 688 m2, vrstva 200 mm</t>
  </si>
  <si>
    <t>1688</t>
  </si>
  <si>
    <t>760186216</t>
  </si>
  <si>
    <t>provizorní oprava SÚS III. tř., 3 234 m2, vrstva 40 mm</t>
  </si>
  <si>
    <t>2053904776</t>
  </si>
  <si>
    <t>provizorní oprava komunikací :</t>
  </si>
  <si>
    <t>MK - asfalt, délka úseku 3 122,4 m, šířka 0,8 m a 1,3 m, tl. 50 mm</t>
  </si>
  <si>
    <t>3122,4*1,3</t>
  </si>
  <si>
    <t>564811013</t>
  </si>
  <si>
    <t>Podklad ze štěrkodrti ŠD s rozprostřením a zhutněním plochy jednotlivě do 100 m2, po zhutnění tl. 70 mm</t>
  </si>
  <si>
    <t>1522418294</t>
  </si>
  <si>
    <t>provizorní oprava SÚS III. tř., 2 393 m2, vrstva 70 mm</t>
  </si>
  <si>
    <t>564861011</t>
  </si>
  <si>
    <t>Podklad ze štěrkodrti ŠD s rozprostřením a zhutněním plochy jednotlivě do 100 m2, po zhutnění tl. 200 mm</t>
  </si>
  <si>
    <t>-1031842647</t>
  </si>
  <si>
    <t>komunikace SÚS III. třída - štěrkodrť, celkem 1 688 m2, tl. 200 mm,</t>
  </si>
  <si>
    <t>564871016</t>
  </si>
  <si>
    <t>Podklad ze štěrkodrti ŠD s rozprostřením a zhutněním plochy jednotlivě do 100 m2, po zhutnění tl. 300 mm</t>
  </si>
  <si>
    <t>-2079551931</t>
  </si>
  <si>
    <t>MK - štěrk, celková délka 365 m, šířka 0,8 m, tl. 300 mm</t>
  </si>
  <si>
    <t>1892697745</t>
  </si>
  <si>
    <t>MK - asfalt, celková délka 3 122,4 m, šířka 0,8 m, tl. 50 mm</t>
  </si>
  <si>
    <t>565155111</t>
  </si>
  <si>
    <t xml:space="preserve">Asfaltový beton vrstva podkladní ACP 16 (obalované kamenivo střednězrnné - OKS)  s rozprostřením a zhutněním v pruhu šířky do 3 m, po zhutnění tl. 70 mm</t>
  </si>
  <si>
    <t>-1799349152</t>
  </si>
  <si>
    <t>kumunikace SÚS III. třída - celkem 2 393 m2, tl. 70 mm</t>
  </si>
  <si>
    <t>-197290127</t>
  </si>
  <si>
    <t>MK - asfalt, celková délka 3 122,4 m, šířka 0,8 m, tl. 300 mm</t>
  </si>
  <si>
    <t>3122,4*0,8*2</t>
  </si>
  <si>
    <t>565224877</t>
  </si>
  <si>
    <t>kumunikace SÚS III. třída - 2 040m2, tl. 130 mm</t>
  </si>
  <si>
    <t>1656831674</t>
  </si>
  <si>
    <t>kumunikace SÚS III. třída - celkem 2 393 m2</t>
  </si>
  <si>
    <t>místní komunikace, celková délka 3 122,4 m, šířka 1,3 m</t>
  </si>
  <si>
    <t>833108814</t>
  </si>
  <si>
    <t>kumunikace SÚS III. třída - celkem 3 234 m2</t>
  </si>
  <si>
    <t>-1257683378</t>
  </si>
  <si>
    <t>kumunikace SÚS III. třída - celkem 3 234 m2, tl 40 mm</t>
  </si>
  <si>
    <t>2057488313</t>
  </si>
  <si>
    <t>místní komunikace, celková délka 3 122,4 m, šířka 1,3 m, tl. 50 mm</t>
  </si>
  <si>
    <t>676754345</t>
  </si>
  <si>
    <t>přídlažba u hydrantového poklopu :</t>
  </si>
  <si>
    <t>vodovodní řad V</t>
  </si>
  <si>
    <t>8*0,5</t>
  </si>
  <si>
    <t>vodovodní řad V1</t>
  </si>
  <si>
    <t>1*0,5</t>
  </si>
  <si>
    <t>vodovodní řad V1-1</t>
  </si>
  <si>
    <t>vodovodní řad V1-2</t>
  </si>
  <si>
    <t>vodovodní řad V1-3</t>
  </si>
  <si>
    <t>vodovodní řad V2</t>
  </si>
  <si>
    <t>vodovodní řad V2-1</t>
  </si>
  <si>
    <t>vodovodní řad V2-2</t>
  </si>
  <si>
    <t>vodovodní řad V3</t>
  </si>
  <si>
    <t>5*0,5</t>
  </si>
  <si>
    <t>vodovodní řad V3-1</t>
  </si>
  <si>
    <t>3*0,5</t>
  </si>
  <si>
    <t>vodovodní řad V3-1-1</t>
  </si>
  <si>
    <t>vodovodní řad V3-1-2</t>
  </si>
  <si>
    <t>vodovodní řad V3-1-3</t>
  </si>
  <si>
    <t>vodovodní řad V3a</t>
  </si>
  <si>
    <t>vodovodní řad V4</t>
  </si>
  <si>
    <t>vodovodní řad V4-1</t>
  </si>
  <si>
    <t>vodovodní řad V5</t>
  </si>
  <si>
    <t>vodovodní řad V5-1</t>
  </si>
  <si>
    <t>vodovodní řad V5-2</t>
  </si>
  <si>
    <t>-601658046</t>
  </si>
  <si>
    <t>16,5*1,1</t>
  </si>
  <si>
    <t>385000702</t>
  </si>
  <si>
    <t>102,</t>
  </si>
  <si>
    <t>85101008016</t>
  </si>
  <si>
    <t>tvarovka přírubová T- kus DN80/DN80</t>
  </si>
  <si>
    <t>1941747787</t>
  </si>
  <si>
    <t>6+5</t>
  </si>
  <si>
    <t>851010080106</t>
  </si>
  <si>
    <t>2060978908</t>
  </si>
  <si>
    <t>775638331</t>
  </si>
  <si>
    <t>9+2+2+7+3+3+1+1+1+1+1+8+5</t>
  </si>
  <si>
    <t>55253601</t>
  </si>
  <si>
    <t>přechod přírubový,práškový epoxid tl 250µm FFR-kus litinový DN 80/50</t>
  </si>
  <si>
    <t>-2042888966</t>
  </si>
  <si>
    <t>1+1+1+1</t>
  </si>
  <si>
    <t>55252228</t>
  </si>
  <si>
    <t xml:space="preserve">trouba přírubová TP  DN 80 dl 500mm</t>
  </si>
  <si>
    <t>1349683376</t>
  </si>
  <si>
    <t>9+2+2+7+3+3+1+1+1+1+1+4+1</t>
  </si>
  <si>
    <t>55252231-01</t>
  </si>
  <si>
    <t>trouba přírubová TP DN 80 dl 1300mm</t>
  </si>
  <si>
    <t>1115543202</t>
  </si>
  <si>
    <t>1+1</t>
  </si>
  <si>
    <t>55252231-02</t>
  </si>
  <si>
    <t>trouba přírubová TP DN 80 dl 1600mm</t>
  </si>
  <si>
    <t>-150246867</t>
  </si>
  <si>
    <t>55252231-03</t>
  </si>
  <si>
    <t>trouba přírubová TP DN 80 dl 1800mm</t>
  </si>
  <si>
    <t>1923495933</t>
  </si>
  <si>
    <t>55252231-05</t>
  </si>
  <si>
    <t>trouba přírubová TP DN 80 dl 2000mm</t>
  </si>
  <si>
    <t>-719161099</t>
  </si>
  <si>
    <t>55252231-07</t>
  </si>
  <si>
    <t>trouba přírubová TP DN 80 dl 3500mm</t>
  </si>
  <si>
    <t>791160812</t>
  </si>
  <si>
    <t>770684954</t>
  </si>
  <si>
    <t>645550729</t>
  </si>
  <si>
    <t>11+1+2+1+3+7</t>
  </si>
  <si>
    <t>85101008076</t>
  </si>
  <si>
    <t>tvarovka přírubová T- kus DN100/100</t>
  </si>
  <si>
    <t>-339975671</t>
  </si>
  <si>
    <t>3+2+2+1</t>
  </si>
  <si>
    <t>55254048</t>
  </si>
  <si>
    <t>koleno 90° s patkou přírubové litinové vodovodní N-kus PN10/16 DN 100</t>
  </si>
  <si>
    <t>-1516531890</t>
  </si>
  <si>
    <t>4+4+4+4</t>
  </si>
  <si>
    <t>5512870914</t>
  </si>
  <si>
    <t>přírubový kus redukce FFR DN 100/80</t>
  </si>
  <si>
    <t>1611484759</t>
  </si>
  <si>
    <t>1+1+1+1+1+1</t>
  </si>
  <si>
    <t>871211211</t>
  </si>
  <si>
    <t>Montáž vodovodního potrubí z plastů v otevřeném výkopu z polyetylenu PE 100 svařovaných elektrotvarovkou SDR 11/PN16 D 63 x 5,8 mm</t>
  </si>
  <si>
    <t>-844258816</t>
  </si>
  <si>
    <t>vodovodní řady V3-1-1, V3-1-2, V3-1-3,V3-a,V4-1, V5-1 a V5-2, celková délka 472,9 m</t>
  </si>
  <si>
    <t>472,9</t>
  </si>
  <si>
    <t>28613173</t>
  </si>
  <si>
    <t>trubka vodovodní PE100 SDR11 se signalizační vrstvou 63x5,8mm</t>
  </si>
  <si>
    <t>-44567993</t>
  </si>
  <si>
    <t>472,9*1,1</t>
  </si>
  <si>
    <t>871241211</t>
  </si>
  <si>
    <t>Montáž vodovodního potrubí z plastů v otevřeném výkopu z polyetylenu PE 100 svařovaných elektrotvarovkou SDR 11/PN16 D 90 x 8,2 mm</t>
  </si>
  <si>
    <t>634105211</t>
  </si>
  <si>
    <t>vodovodní řady V1-1, V1-2, V1-3, V2-1, V2-2, V3-1, V4 a V5, celková délka 1 869,8 m</t>
  </si>
  <si>
    <t>1869,8</t>
  </si>
  <si>
    <t>91</t>
  </si>
  <si>
    <t>28613556</t>
  </si>
  <si>
    <t>potrubí dvouvrstvé PE100 RC SDR11 90x8,2 dl 12m</t>
  </si>
  <si>
    <t>1081617546</t>
  </si>
  <si>
    <t>1869,8*1,1</t>
  </si>
  <si>
    <t>92</t>
  </si>
  <si>
    <t>348966995</t>
  </si>
  <si>
    <t xml:space="preserve">vodovodní řady V, V1, V2  a V3, celková délka 3 095,2 m</t>
  </si>
  <si>
    <t>3095,2</t>
  </si>
  <si>
    <t>93</t>
  </si>
  <si>
    <t>-1549639640</t>
  </si>
  <si>
    <t>3095,2*1,1</t>
  </si>
  <si>
    <t>94</t>
  </si>
  <si>
    <t>877211101</t>
  </si>
  <si>
    <t>Montáž tvarovek na vodovodním plastovém potrubí z polyetylenu PE 100 elektrotvarovek SDR 11/PN16 spojek, oblouků nebo redukcí d 63</t>
  </si>
  <si>
    <t>1883015409</t>
  </si>
  <si>
    <t>11+1+1</t>
  </si>
  <si>
    <t>6+1+1+1+1</t>
  </si>
  <si>
    <t>1+20+1+2+1</t>
  </si>
  <si>
    <t>vodovodní řad V3-a</t>
  </si>
  <si>
    <t>19+1+2+1</t>
  </si>
  <si>
    <t>8+19+1+2+1</t>
  </si>
  <si>
    <t>1+8+1+2+1</t>
  </si>
  <si>
    <t>vodovodní řad V5-2, celková délka 60,6 m, DN 63</t>
  </si>
  <si>
    <t>1+12+1+1</t>
  </si>
  <si>
    <t>95</t>
  </si>
  <si>
    <t>28615972</t>
  </si>
  <si>
    <t>elektrospojka SDR11 PE 100 PN16 D 63mm</t>
  </si>
  <si>
    <t>-1587363022</t>
  </si>
  <si>
    <t>11+6+20+19+19+8+12</t>
  </si>
  <si>
    <t>96</t>
  </si>
  <si>
    <t>28614895</t>
  </si>
  <si>
    <t>koleno 45° SDR11 PE 100 PN16 D 63mm</t>
  </si>
  <si>
    <t>1166837509</t>
  </si>
  <si>
    <t>1+2</t>
  </si>
  <si>
    <t>97</t>
  </si>
  <si>
    <t>28614895-01</t>
  </si>
  <si>
    <t>koleno 30° SDR11 PE 100 PN16 D 63mm</t>
  </si>
  <si>
    <t>-760737745</t>
  </si>
  <si>
    <t>98</t>
  </si>
  <si>
    <t>28614895-02</t>
  </si>
  <si>
    <t>koleno 22° SDR11 PE 100 PN16 D 63mm</t>
  </si>
  <si>
    <t>2038983006</t>
  </si>
  <si>
    <t>2+2+2</t>
  </si>
  <si>
    <t>99</t>
  </si>
  <si>
    <t>28654319</t>
  </si>
  <si>
    <t>koleno 90° s vnitřním závitem 1 1/2" násuvný spoj d 50</t>
  </si>
  <si>
    <t>-2076043543</t>
  </si>
  <si>
    <t>1+1+1+1+1+1+1</t>
  </si>
  <si>
    <t>100</t>
  </si>
  <si>
    <t>28654213</t>
  </si>
  <si>
    <t>elektrotvarovka vnitřní závit D 63x50mm</t>
  </si>
  <si>
    <t>1667315153</t>
  </si>
  <si>
    <t>101</t>
  </si>
  <si>
    <t>28653133</t>
  </si>
  <si>
    <t>nákružek lemový PE 100 SDR11 63mm</t>
  </si>
  <si>
    <t>-1835761409</t>
  </si>
  <si>
    <t>1+8+1+1</t>
  </si>
  <si>
    <t>102</t>
  </si>
  <si>
    <t>877211123</t>
  </si>
  <si>
    <t>Montáž tvarovek na vodovodním plastovém potrubí z polyetylenu PE 100 elektrotvarovek SDR 11/PN16 - navrtávací šoupě vnější závit 2"-11/2"</t>
  </si>
  <si>
    <t>2093198923</t>
  </si>
  <si>
    <t>řad V3-1-1</t>
  </si>
  <si>
    <t>řad V3-1-2</t>
  </si>
  <si>
    <t>řad V3-1-3</t>
  </si>
  <si>
    <t>řad V3a</t>
  </si>
  <si>
    <t>řad 4-1</t>
  </si>
  <si>
    <t>řad 5-1</t>
  </si>
  <si>
    <t>řad 5-2</t>
  </si>
  <si>
    <t>103</t>
  </si>
  <si>
    <t>28614001</t>
  </si>
  <si>
    <t>šoupě navrtávací vnější závit 2"-11/2"</t>
  </si>
  <si>
    <t>-1115631902</t>
  </si>
  <si>
    <t>104</t>
  </si>
  <si>
    <t>877241101</t>
  </si>
  <si>
    <t>Montáž tvarovek na vodovodním plastovém potrubí z polyetylenu PE 100 elektrotvarovek SDR 11/PN16 spojek, oblouků nebo redukcí d 90</t>
  </si>
  <si>
    <t>-241097791</t>
  </si>
  <si>
    <t>2+26+3+3</t>
  </si>
  <si>
    <t>10+6+2+1</t>
  </si>
  <si>
    <t>2+19+1+3</t>
  </si>
  <si>
    <t>2+24+1+1+2+1</t>
  </si>
  <si>
    <t>2+41+4+1</t>
  </si>
  <si>
    <t>17+104+9+1+1+2</t>
  </si>
  <si>
    <t>8+94+1+1+2+1</t>
  </si>
  <si>
    <t>13+57+4+11+2</t>
  </si>
  <si>
    <t>105</t>
  </si>
  <si>
    <t>28615974</t>
  </si>
  <si>
    <t>elektrospojka SDR 11 PE 100 PN 16 D 90mm</t>
  </si>
  <si>
    <t>1835084840</t>
  </si>
  <si>
    <t>94+57+26+6+19+24+41+104</t>
  </si>
  <si>
    <t>106</t>
  </si>
  <si>
    <t>28614897011</t>
  </si>
  <si>
    <t>354399103</t>
  </si>
  <si>
    <t>1+4+3+2+1+1+4+9</t>
  </si>
  <si>
    <t>107</t>
  </si>
  <si>
    <t>28614897013</t>
  </si>
  <si>
    <t>koleno 22° SDR 11 PE 100 RC PN 16 D 90mm</t>
  </si>
  <si>
    <t>-81976387</t>
  </si>
  <si>
    <t>1+11+3+1+3+1+1+1</t>
  </si>
  <si>
    <t>108</t>
  </si>
  <si>
    <t>286149703</t>
  </si>
  <si>
    <t xml:space="preserve">koleno 30°, SDR 11, PE 100 RC, PN 16, d 90_x000d_
</t>
  </si>
  <si>
    <t>1447118583</t>
  </si>
  <si>
    <t>109</t>
  </si>
  <si>
    <t>28614897</t>
  </si>
  <si>
    <t>koleno 45° SDR 11 PE 100 RC PN 16 D 90mm</t>
  </si>
  <si>
    <t>1649032387</t>
  </si>
  <si>
    <t>2+2</t>
  </si>
  <si>
    <t>110</t>
  </si>
  <si>
    <t>28614880</t>
  </si>
  <si>
    <t>koleno 90° SDR 11 PE 100 RC PN 16 D 90mm</t>
  </si>
  <si>
    <t>1229888790</t>
  </si>
  <si>
    <t>1+2+1+2</t>
  </si>
  <si>
    <t>111</t>
  </si>
  <si>
    <t>286286123440</t>
  </si>
  <si>
    <t>lemový nákružek PE 100 SDR 11, d 90</t>
  </si>
  <si>
    <t>-1499522405</t>
  </si>
  <si>
    <t>8+13+2+10+2+2+2+17</t>
  </si>
  <si>
    <t>112</t>
  </si>
  <si>
    <t>-588907717</t>
  </si>
  <si>
    <t xml:space="preserve">vodovodní řad V, </t>
  </si>
  <si>
    <t>20+20+16+3+4+2+1+1+5</t>
  </si>
  <si>
    <t>14+14+3+2+3</t>
  </si>
  <si>
    <t>15+15+5+3+3+2</t>
  </si>
  <si>
    <t>24+24+12+2+1+1</t>
  </si>
  <si>
    <t>113</t>
  </si>
  <si>
    <t>-1258415411</t>
  </si>
  <si>
    <t>20+14+15+24</t>
  </si>
  <si>
    <t>114</t>
  </si>
  <si>
    <t>-1128291587</t>
  </si>
  <si>
    <t>16+3+5+12</t>
  </si>
  <si>
    <t>115</t>
  </si>
  <si>
    <t>28614898013</t>
  </si>
  <si>
    <t>2105469447</t>
  </si>
  <si>
    <t>3+3+2</t>
  </si>
  <si>
    <t>116</t>
  </si>
  <si>
    <t>2861498033</t>
  </si>
  <si>
    <t>-1190701293</t>
  </si>
  <si>
    <t>4+3+1</t>
  </si>
  <si>
    <t>117</t>
  </si>
  <si>
    <t>28614898</t>
  </si>
  <si>
    <t>koleno 45° SDR 11 PE 100 RC PN 16 D 110mm</t>
  </si>
  <si>
    <t>-2074451950</t>
  </si>
  <si>
    <t>118</t>
  </si>
  <si>
    <t>28614898012</t>
  </si>
  <si>
    <t>koleno 60° SDR 11 PE 100 RC PN 16 D 90mm</t>
  </si>
  <si>
    <t>1314951191</t>
  </si>
  <si>
    <t>119</t>
  </si>
  <si>
    <t>28614898014</t>
  </si>
  <si>
    <t>koleno 75° SDR 11 PE 100 RC PN 16 D 90mm</t>
  </si>
  <si>
    <t>1804404710</t>
  </si>
  <si>
    <t>120</t>
  </si>
  <si>
    <t>2861488088</t>
  </si>
  <si>
    <t>422964663</t>
  </si>
  <si>
    <t>5+3+1</t>
  </si>
  <si>
    <t>121</t>
  </si>
  <si>
    <t>286286123840</t>
  </si>
  <si>
    <t>1474430079</t>
  </si>
  <si>
    <t>122</t>
  </si>
  <si>
    <t>617403311</t>
  </si>
  <si>
    <t>123</t>
  </si>
  <si>
    <t>-998020833</t>
  </si>
  <si>
    <t>8+2+2+7+5+10+2+2+2+2+2+8+1+1+1+1</t>
  </si>
  <si>
    <t>124</t>
  </si>
  <si>
    <t>-94124458</t>
  </si>
  <si>
    <t>125</t>
  </si>
  <si>
    <t>-640381745</t>
  </si>
  <si>
    <t>126</t>
  </si>
  <si>
    <t>686754479</t>
  </si>
  <si>
    <t>127</t>
  </si>
  <si>
    <t>1163329136</t>
  </si>
  <si>
    <t>7+3+6+5</t>
  </si>
  <si>
    <t>128</t>
  </si>
  <si>
    <t>891269111</t>
  </si>
  <si>
    <t xml:space="preserve">Montáž vodovodních armatur na potrubí - navrtávacích pasů s ventilem Jt 1 MPa, na potrubí z trub litinových, ocelových nebo plastických hmot DN 80-110, elektrotvarovky sedlové_x000d_
</t>
  </si>
  <si>
    <t>-1404318662</t>
  </si>
  <si>
    <t>1+3</t>
  </si>
  <si>
    <t>129</t>
  </si>
  <si>
    <t>42273450-01</t>
  </si>
  <si>
    <t xml:space="preserve">navrtávací odbočkový ventil PE 100, SDR 11, d110/63, elektrotvarovka sedlová </t>
  </si>
  <si>
    <t>1697272833</t>
  </si>
  <si>
    <t>řad V</t>
  </si>
  <si>
    <t>130</t>
  </si>
  <si>
    <t>42273450-02</t>
  </si>
  <si>
    <t xml:space="preserve">navrtávací odbočkový ventil PE 100, SDR 11, d90/63, elektrotvarovka sedlová </t>
  </si>
  <si>
    <t>-264610195</t>
  </si>
  <si>
    <t>řad V4</t>
  </si>
  <si>
    <t>řad V3-1</t>
  </si>
  <si>
    <t>131</t>
  </si>
  <si>
    <t>Proplach a dezinfekce vodovodního potrubí DN od 40 do 70</t>
  </si>
  <si>
    <t>-1285238593</t>
  </si>
  <si>
    <t>vodovodní řady d63, celková délka 472,9 m</t>
  </si>
  <si>
    <t>132</t>
  </si>
  <si>
    <t>97264195</t>
  </si>
  <si>
    <t>vodovodní řady d110 a d90, celková délka 4 965,0 m</t>
  </si>
  <si>
    <t>4965</t>
  </si>
  <si>
    <t>133</t>
  </si>
  <si>
    <t>765418795</t>
  </si>
  <si>
    <t>vodovodní řady celková délka 5 437,9 m</t>
  </si>
  <si>
    <t>5437,9</t>
  </si>
  <si>
    <t>134</t>
  </si>
  <si>
    <t>1749920765</t>
  </si>
  <si>
    <t>osazení skruže - ochrana hydrantu, rostlý terén</t>
  </si>
  <si>
    <t>1+1+1+2+1+1+1+1+1</t>
  </si>
  <si>
    <t>135</t>
  </si>
  <si>
    <t>-1950956883</t>
  </si>
  <si>
    <t>136</t>
  </si>
  <si>
    <t>1834345462</t>
  </si>
  <si>
    <t>8+8</t>
  </si>
  <si>
    <t>2+3</t>
  </si>
  <si>
    <t>2+6</t>
  </si>
  <si>
    <t>7+5</t>
  </si>
  <si>
    <t>137</t>
  </si>
  <si>
    <t>42291072</t>
  </si>
  <si>
    <t>souprava zemní pro šoupátka DN 32-65mm Rd 1,5m</t>
  </si>
  <si>
    <t>-526378415</t>
  </si>
  <si>
    <t>138</t>
  </si>
  <si>
    <t>42291073</t>
  </si>
  <si>
    <t>souprava zemní pro šoupátka DN 65-80mm Rd 1,5m</t>
  </si>
  <si>
    <t>1099384432</t>
  </si>
  <si>
    <t>139</t>
  </si>
  <si>
    <t>42291062</t>
  </si>
  <si>
    <t>souprava zemní pro šoupátka DN 100-150mm Rd 1,0m</t>
  </si>
  <si>
    <t>1967222457</t>
  </si>
  <si>
    <t>140</t>
  </si>
  <si>
    <t>-956426933</t>
  </si>
  <si>
    <t>141</t>
  </si>
  <si>
    <t>-639643378</t>
  </si>
  <si>
    <t>142</t>
  </si>
  <si>
    <t>1498251862</t>
  </si>
  <si>
    <t>143</t>
  </si>
  <si>
    <t>-832925358</t>
  </si>
  <si>
    <t>144</t>
  </si>
  <si>
    <t>-2041651480</t>
  </si>
  <si>
    <t>9+2+2+7+3+3+1+1+1+1+1+4+1+1+1+1+2+1+1</t>
  </si>
  <si>
    <t>145</t>
  </si>
  <si>
    <t>2096437455</t>
  </si>
  <si>
    <t>5+3+3+4+1+1+1+1+3+2</t>
  </si>
  <si>
    <t>146</t>
  </si>
  <si>
    <t>420693232</t>
  </si>
  <si>
    <t>5437,9*1,1</t>
  </si>
  <si>
    <t>147</t>
  </si>
  <si>
    <t>328658562</t>
  </si>
  <si>
    <t>148</t>
  </si>
  <si>
    <t>899911121</t>
  </si>
  <si>
    <t xml:space="preserve">Kluzné objímky (pojízdná sedla)  pro zasunutí potrubí do chráničky výšky 41 mm vnějšího průměru potrubí do 183 mm</t>
  </si>
  <si>
    <t>1131181309</t>
  </si>
  <si>
    <t>4+4+4+4+4</t>
  </si>
  <si>
    <t>149</t>
  </si>
  <si>
    <t>899911231</t>
  </si>
  <si>
    <t>Kluzné objímky (pojízdná sedla) pro zasunutí potrubí do chráničky výšky 25 mm vnějšího průměru potrubí přes 157 do 183 mm</t>
  </si>
  <si>
    <t>-1466237937</t>
  </si>
  <si>
    <t>150</t>
  </si>
  <si>
    <t>899913123</t>
  </si>
  <si>
    <t xml:space="preserve">Koncové uzavírací manžety chrániček  DN potrubí x DN chráničky DN 50 x 150</t>
  </si>
  <si>
    <t>1982091052</t>
  </si>
  <si>
    <t>151</t>
  </si>
  <si>
    <t>899913134</t>
  </si>
  <si>
    <t>Koncové uzavírací manžety chrániček DN potrubí x DN chráničky DN 80 x 200</t>
  </si>
  <si>
    <t>1307531035</t>
  </si>
  <si>
    <t>152</t>
  </si>
  <si>
    <t>899913151</t>
  </si>
  <si>
    <t>Koncové uzavírací manžety chrániček DN potrubí x DN chráničky DN 150 x 200</t>
  </si>
  <si>
    <t>-1758009150</t>
  </si>
  <si>
    <t>2+2+2+2</t>
  </si>
  <si>
    <t>153</t>
  </si>
  <si>
    <t>-2003445675</t>
  </si>
  <si>
    <t>SÚS III. - 2 499 m</t>
  </si>
  <si>
    <t>2499</t>
  </si>
  <si>
    <t>místní komunikace - 3 122,4 m, krajnice</t>
  </si>
  <si>
    <t>3122,4</t>
  </si>
  <si>
    <t>154</t>
  </si>
  <si>
    <t>-1961960194</t>
  </si>
  <si>
    <t>155</t>
  </si>
  <si>
    <t>2129301124</t>
  </si>
  <si>
    <t>(129,36+197,25+167,51)*2,2</t>
  </si>
  <si>
    <t>(265,2+337,6+874,272+87,6)*1,9</t>
  </si>
  <si>
    <t>2058,792*1,9</t>
  </si>
  <si>
    <t>156</t>
  </si>
  <si>
    <t>-781268134</t>
  </si>
  <si>
    <t>3911,705*5</t>
  </si>
  <si>
    <t>odvoz na skládku</t>
  </si>
  <si>
    <t>živice , skládka Hlinsko, 15 km:</t>
  </si>
  <si>
    <t>1087,064*15</t>
  </si>
  <si>
    <t>kamenivo z vozovek a z provizorních oprav</t>
  </si>
  <si>
    <t>(3911,705+2972,877)*15</t>
  </si>
  <si>
    <t>157</t>
  </si>
  <si>
    <t>-2045005136</t>
  </si>
  <si>
    <t>1087,064</t>
  </si>
  <si>
    <t>2972,877</t>
  </si>
  <si>
    <t>3911,705</t>
  </si>
  <si>
    <t>158</t>
  </si>
  <si>
    <t>-1114042774</t>
  </si>
  <si>
    <t>159</t>
  </si>
  <si>
    <t>-1937911016</t>
  </si>
  <si>
    <t>3911,705+2972,877</t>
  </si>
  <si>
    <t>160</t>
  </si>
  <si>
    <t>1474609242</t>
  </si>
  <si>
    <t>5083,377</t>
  </si>
  <si>
    <t>161</t>
  </si>
  <si>
    <t>-2055159398</t>
  </si>
  <si>
    <t>878,839</t>
  </si>
  <si>
    <t>05 - Otradov, vodovodní přípojky</t>
  </si>
  <si>
    <t>113106123</t>
  </si>
  <si>
    <t>Rozebrání dlažeb komunikací pro pěší s přemístěním hmot na skládku na vzdálenost do 3 m nebo s naložením na dopravní prostředek s ložem z kameniva nebo živice a s jakoukoliv výplní spár ručně ze zámkové dlažby</t>
  </si>
  <si>
    <t>-1945691880</t>
  </si>
  <si>
    <t>vodovodoní přípojky, celková délka úseků 4 m</t>
  </si>
  <si>
    <t>4*0,6</t>
  </si>
  <si>
    <t>1223881617</t>
  </si>
  <si>
    <t>odstranění vrstev komunikací :</t>
  </si>
  <si>
    <t>MK, asfalt, délk úseků 159 m, vrstva 50 mm</t>
  </si>
  <si>
    <t>159*0,6</t>
  </si>
  <si>
    <t>SÚS III. tř - plocha 61 m2, tl. 40 mm</t>
  </si>
  <si>
    <t>MK, štěrk - délka úseků 95,4 m, tl. 50 mm</t>
  </si>
  <si>
    <t>95,4*0,6</t>
  </si>
  <si>
    <t>MK, asfalt - délka úseků 159 m, tl. 50 m</t>
  </si>
  <si>
    <t>95,4*1,1</t>
  </si>
  <si>
    <t>1487022016</t>
  </si>
  <si>
    <t xml:space="preserve">SÚS III. tř. -  celkem 59 m2, tl. 70 mm</t>
  </si>
  <si>
    <t>MK, asfalt, délka úseků 159 m, tl. 100 mm</t>
  </si>
  <si>
    <t>981288245</t>
  </si>
  <si>
    <t>SÚS III. tř. - plocha 49 m2, tl. 130 mm</t>
  </si>
  <si>
    <t>SÚS III.tř. -plocha 40 m2, tl. 200 mm</t>
  </si>
  <si>
    <t>SÚS III. tř. - celkem 49 m2, tl. 130 mm</t>
  </si>
  <si>
    <t>komunikace SÚS III. tř. - celkem 40 m2, tl. 200 mm</t>
  </si>
  <si>
    <t>368241099</t>
  </si>
  <si>
    <t>MK , asfalt - délka úseků 159 m, tl. 300 mm</t>
  </si>
  <si>
    <t>MK, štěrk - délka úseků 95,4 m, tl. 300 mm</t>
  </si>
  <si>
    <t>MK, štěrk - délka úseků 95,4 m, tl. 250 mm</t>
  </si>
  <si>
    <t>MK, asfalt, délka úseků 159 m, tl. 250 mm</t>
  </si>
  <si>
    <t>-1816117085</t>
  </si>
  <si>
    <t>přípojky - úsek SÚS III. tř, celkem 61 m2, tl. 40 mm</t>
  </si>
  <si>
    <t>-756403965</t>
  </si>
  <si>
    <t>MK - asfaltový povrch, délka úseků 159 m, šířka pruhu 1,1 m (překop), tl. 50 mm</t>
  </si>
  <si>
    <t>159*1,1</t>
  </si>
  <si>
    <t>1666826615</t>
  </si>
  <si>
    <t>přípojky - úsek SÚS III. tř, celkem 59 m2, tl. 70 mm</t>
  </si>
  <si>
    <t>432740257</t>
  </si>
  <si>
    <t>přípojky - křížení plyn, kanalizace</t>
  </si>
  <si>
    <t>(61+5+2)*0,6</t>
  </si>
  <si>
    <t>2103922706</t>
  </si>
  <si>
    <t>(5+23+59)*0,6</t>
  </si>
  <si>
    <t>-642375169</t>
  </si>
  <si>
    <t>přípojky - rostlý terén délka úseků 709,3 m, šířka 0,6 m, tl. 100 mm</t>
  </si>
  <si>
    <t>716,3*0,6*0,1</t>
  </si>
  <si>
    <t>-2069112891</t>
  </si>
  <si>
    <t>(40,8+52,2)*1*1,5</t>
  </si>
  <si>
    <t>-1163282137</t>
  </si>
  <si>
    <t>přípojky, lokalita Otradov, celková délka přípojek 1 030,9 m</t>
  </si>
  <si>
    <t>1030,9*1,5*0,6</t>
  </si>
  <si>
    <t>-(2,4*0,3+49*0,13+40*0,2+95,4*0,35+57,24*0,3+61*0,04+174,9*0,05+59*0,07+42,978)</t>
  </si>
  <si>
    <t>zatřídění zemin dle IGP</t>
  </si>
  <si>
    <t>zemina tř. 2 - 15%</t>
  </si>
  <si>
    <t>803,865*0,15</t>
  </si>
  <si>
    <t>446908840</t>
  </si>
  <si>
    <t>zemina tř. 3 - 30%</t>
  </si>
  <si>
    <t>803,865*0,3</t>
  </si>
  <si>
    <t>408256050</t>
  </si>
  <si>
    <t>zemina tř. 4 - 25%</t>
  </si>
  <si>
    <t>803,865*0,25</t>
  </si>
  <si>
    <t>912291091</t>
  </si>
  <si>
    <t>zemina tř. 5 - 15%</t>
  </si>
  <si>
    <t>132554101</t>
  </si>
  <si>
    <t>Hloubení zapažených rýh šířky do 800 mm strojně s urovnáním dna do předepsaného profilu a spádu v hornině třídy těžitelnosti III skupiny 6 do 20 m3</t>
  </si>
  <si>
    <t>1378479302</t>
  </si>
  <si>
    <t>zemina tř. 6 - 15%</t>
  </si>
  <si>
    <t>232809970</t>
  </si>
  <si>
    <t>1030,9*1,5</t>
  </si>
  <si>
    <t>1330181249</t>
  </si>
  <si>
    <t>1546,35</t>
  </si>
  <si>
    <t>435671884</t>
  </si>
  <si>
    <t>120,58+241,16</t>
  </si>
  <si>
    <t>1733838123</t>
  </si>
  <si>
    <t>200,966+120,58</t>
  </si>
  <si>
    <t>-1427501137</t>
  </si>
  <si>
    <t>24,813+120,58</t>
  </si>
  <si>
    <t>2054155946</t>
  </si>
  <si>
    <t>145,393*5</t>
  </si>
  <si>
    <t>-1881260952</t>
  </si>
  <si>
    <t>120,58</t>
  </si>
  <si>
    <t>-820641087</t>
  </si>
  <si>
    <t>120,58*5</t>
  </si>
  <si>
    <t>-1438392087</t>
  </si>
  <si>
    <t>nakládání nameziskládku,nakládka ke zpětnému zásypu</t>
  </si>
  <si>
    <t>(120,58+241,16)*2</t>
  </si>
  <si>
    <t>1516242216</t>
  </si>
  <si>
    <t>nakládka na meziskládku, nakládka ke zpětnému zásypu</t>
  </si>
  <si>
    <t>200,966*2+176,153</t>
  </si>
  <si>
    <t>nakládka na meziskládku, nakládka k odvozu na skládku</t>
  </si>
  <si>
    <t>120,58*2+24,813</t>
  </si>
  <si>
    <t>453600602</t>
  </si>
  <si>
    <t>přebytečný výkopek, nakládka na meziskládku a k odvozu k likvidaci</t>
  </si>
  <si>
    <t>120,58*2</t>
  </si>
  <si>
    <t>-575807607</t>
  </si>
  <si>
    <t>(120,58*2+24,813)*1,9</t>
  </si>
  <si>
    <t>538641035</t>
  </si>
  <si>
    <t>803,865-(61,854+204,118)</t>
  </si>
  <si>
    <t>-610464131</t>
  </si>
  <si>
    <t>1030,9*0,33*0,6</t>
  </si>
  <si>
    <t>-464744364</t>
  </si>
  <si>
    <t>204,118*1,9</t>
  </si>
  <si>
    <t>-602498603</t>
  </si>
  <si>
    <t>přípojky - rostlý terén délka úseků 716,3 m, šířka 0,6 m, tl. 100 mm</t>
  </si>
  <si>
    <t>716,3*0,6</t>
  </si>
  <si>
    <t>250518432</t>
  </si>
  <si>
    <t>429,78</t>
  </si>
  <si>
    <t>1471306174</t>
  </si>
  <si>
    <t>429,78*0,025</t>
  </si>
  <si>
    <t>-1749609191</t>
  </si>
  <si>
    <t>domovní vodovodní přípojky Otradov, celková délka přípojek 1030,9 m, podsyp 100 mm</t>
  </si>
  <si>
    <t>1030,9*0,1*0,6</t>
  </si>
  <si>
    <t>564661011</t>
  </si>
  <si>
    <t>Podklad z kameniva hrubého drceného vel. 63-125 mm, s rozprostřením a zhutněním plochy jednotlivě do 100 m2, po zhutnění tl. 200 mm</t>
  </si>
  <si>
    <t>953007013</t>
  </si>
  <si>
    <t>provizorní opravy - komunikace SÚS III. tř. - celkem 40 m2, tl. 200 mm</t>
  </si>
  <si>
    <t>564710001</t>
  </si>
  <si>
    <t>Podklad nebo kryt z kameniva hrubého drceného vel. 8-16 mm s rozprostřením a zhutněním plochy jednotlivě do 100 m2, po zhutnění tl. 50 mm</t>
  </si>
  <si>
    <t>685675763</t>
  </si>
  <si>
    <t>provizorní opravy - MK, asfalt, délka úseků 159 m, tl. 50 mm</t>
  </si>
  <si>
    <t>564730001</t>
  </si>
  <si>
    <t>Podklad nebo kryt z kameniva hrubého drceného vel. 8-16 mm s rozprostřením a zhutněním plochy jednotlivě do 100 m2, po zhutnění tl. 100 mm</t>
  </si>
  <si>
    <t>-901847688</t>
  </si>
  <si>
    <t>provizorí opravy - MK, asfalt, délka úseků 159 m, tl. 100 mm</t>
  </si>
  <si>
    <t>2099430374</t>
  </si>
  <si>
    <t>provizorní opravy, SÚS III. tř. - celkem 49 m2, tl. 130 mm</t>
  </si>
  <si>
    <t>564770001</t>
  </si>
  <si>
    <t>Podklad nebo kryt z kameniva hrubého drceného vel. 8-16 mm s rozprostřením a zhutněním plochy jednotlivě do 100 m2, po zhutnění tl. 250 mm</t>
  </si>
  <si>
    <t>1953611202</t>
  </si>
  <si>
    <t>provizorní opravy - MK, štěrk - délka úseků 95,4 m, tl. 250 mm</t>
  </si>
  <si>
    <t>provizorí opravy - MK, asfalt, délka úseků 159 m, tl. 250 mm</t>
  </si>
  <si>
    <t>-1619692534</t>
  </si>
  <si>
    <t xml:space="preserve">provizorní opravy  - SÚS III. tř. - celkem 61 m2, tl. 40 mm</t>
  </si>
  <si>
    <t>359065952</t>
  </si>
  <si>
    <t>provizorní opravy - MK, štěrk - délka úseků 95,4 m, tl. 50 mm</t>
  </si>
  <si>
    <t>provizorní opravy - MK, asfalt - délka úseků 159 m, tl. 50 m</t>
  </si>
  <si>
    <t>-1046647401</t>
  </si>
  <si>
    <t>provizorní opravy, SÚS III. tř., celkem 59 m2, tl. 70 mm</t>
  </si>
  <si>
    <t>118772803</t>
  </si>
  <si>
    <t>1215091008</t>
  </si>
  <si>
    <t>místní komunikace - štěrk, délka 95,4 m, šířka 0,6 m, tl. 300 mm</t>
  </si>
  <si>
    <t>1173013326</t>
  </si>
  <si>
    <t>MK - asfalt, délka úseků 167,0 m, šířka 0,6 m, tl. 50 mm</t>
  </si>
  <si>
    <t>167*0,6</t>
  </si>
  <si>
    <t>1002513977</t>
  </si>
  <si>
    <t>komunikace SÚS III. tř. - celkem 59 m2, tl. 70 mm</t>
  </si>
  <si>
    <t>1772057929</t>
  </si>
  <si>
    <t>MK - asfalt, délka úseků 167,0 m, šířka 0,6 m, tl. 300 mm (dvě vrstvy)</t>
  </si>
  <si>
    <t>167*0,6*2</t>
  </si>
  <si>
    <t>567120112</t>
  </si>
  <si>
    <t>Podklad ze směsi stmelené cementem SC bez dilatačních spár, s rozprostřením a zhutněním SC C 1,5/2,0 (SC II), po zhutnění tl. 130 mm</t>
  </si>
  <si>
    <t>555393775</t>
  </si>
  <si>
    <t>komunikace SÚS III. tř. - celkem 49 m2, tl. 130 mm</t>
  </si>
  <si>
    <t>-578166417</t>
  </si>
  <si>
    <t>komunikace SÚS III. tř. - celkem 59 m2</t>
  </si>
  <si>
    <t>1863956349</t>
  </si>
  <si>
    <t>komunikace SÚS III. tř. - celkem 61 m2</t>
  </si>
  <si>
    <t>326467467</t>
  </si>
  <si>
    <t>komunikace SÚS III. tř. - celkem 61 m2, tl. 40 mm</t>
  </si>
  <si>
    <t>506976363</t>
  </si>
  <si>
    <t>MK - asfalt - celkem délka úseků 159 m, šířka 1,1 m, tl. 50 mm</t>
  </si>
  <si>
    <t>596211210</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</si>
  <si>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do 50 m2</t>
  </si>
  <si>
    <t>1810961511</t>
  </si>
  <si>
    <t>vodovodní přípojky, celková délka úseků 4 m, šířka 0,6 m</t>
  </si>
  <si>
    <t>59245213</t>
  </si>
  <si>
    <t>dlažba zámková tvaru I 196x161x80mm přírodní</t>
  </si>
  <si>
    <t>944723567</t>
  </si>
  <si>
    <t>vodovodní přípojky, celková délka úseků 4 m, šířka 0,6 m, nová dlažba 50%</t>
  </si>
  <si>
    <t>4*0,6*0,5*1,1</t>
  </si>
  <si>
    <t>-1867632029</t>
  </si>
  <si>
    <t>vodovodní přípojky Otradov, celková délka veřejná část 1030,9 m</t>
  </si>
  <si>
    <t>1030,9</t>
  </si>
  <si>
    <t>1901782266</t>
  </si>
  <si>
    <t>1030,9*1,1</t>
  </si>
  <si>
    <t>-18515243</t>
  </si>
  <si>
    <t>127+127</t>
  </si>
  <si>
    <t>-1697035265</t>
  </si>
  <si>
    <t>-191314596</t>
  </si>
  <si>
    <t>891239111</t>
  </si>
  <si>
    <t>Montáž vodovodních armatur na potrubí navrtávacích pasů s ventilem Jt 1 MPa, na potrubí z trub litinových, ocelových nebo plastických hmot d63</t>
  </si>
  <si>
    <t>1619543530</t>
  </si>
  <si>
    <t>42271411-01</t>
  </si>
  <si>
    <t>navrtávací odbočkový ventil s prodlouženým hrdlem a upínacím mechanismem 63/32</t>
  </si>
  <si>
    <t>2135279494</t>
  </si>
  <si>
    <t>navrtávací pás 63/32 - odbočkový ventil s prodlouženým hrdlem</t>
  </si>
  <si>
    <t>Montáž vodovodních armatur na potrubí navrtávacích pasů s ventilem Jt 1 MPa, na potrubí z trub litinových, ocelových nebo plastických hmot d90</t>
  </si>
  <si>
    <t>-96947558</t>
  </si>
  <si>
    <t>42273448-01</t>
  </si>
  <si>
    <t>navrtávací odbočkový ventil s prodlouženým hrdlem a upínacím mechanismem, 90/32</t>
  </si>
  <si>
    <t>-1104580863</t>
  </si>
  <si>
    <t>navrtávací pás 90/1" - odbočkový ventil s prodlouženým hrdlem</t>
  </si>
  <si>
    <t>Montáž vodovodních armatur na potrubí navrtávacích pasů s ventilem Jt 1 MPa, na potrubí z trub litinových, ocelových nebo plastických hmot d110</t>
  </si>
  <si>
    <t>610366976</t>
  </si>
  <si>
    <t>224471306</t>
  </si>
  <si>
    <t>1123002646</t>
  </si>
  <si>
    <t>168287559</t>
  </si>
  <si>
    <t>63+49+15</t>
  </si>
  <si>
    <t>-360495077</t>
  </si>
  <si>
    <t>1127420203</t>
  </si>
  <si>
    <t>-1480801093</t>
  </si>
  <si>
    <t>143354109</t>
  </si>
  <si>
    <t>vodič uložený nad přípojkami v komunikaci SÚS III. tř., délka úseků 57,2 m</t>
  </si>
  <si>
    <t>57,2*1,1</t>
  </si>
  <si>
    <t>1893973199</t>
  </si>
  <si>
    <t>1316976641</t>
  </si>
  <si>
    <t xml:space="preserve">ošetření styčných  spár stávajících komunikací </t>
  </si>
  <si>
    <t>SÚS III. třída :</t>
  </si>
  <si>
    <t>místní komunikace - asfalt :</t>
  </si>
  <si>
    <t>159*2</t>
  </si>
  <si>
    <t>919735113</t>
  </si>
  <si>
    <t xml:space="preserve">Řezání stávajícího živičného krytu nebo podkladu  hloubky přes 100 do 150 mm</t>
  </si>
  <si>
    <t>-1780309797</t>
  </si>
  <si>
    <t xml:space="preserve">řezání  spár stávajících komunikací </t>
  </si>
  <si>
    <t>1587264941</t>
  </si>
  <si>
    <t>(2,44+8,745+4,13)*2,2</t>
  </si>
  <si>
    <t>64,932*1,9</t>
  </si>
  <si>
    <t>(15,315+64,932)*1,9</t>
  </si>
  <si>
    <t>-1832294057</t>
  </si>
  <si>
    <t>152,469*5</t>
  </si>
  <si>
    <t xml:space="preserve">živice, skládka Hlinsko, 15 km </t>
  </si>
  <si>
    <t>(2,44+8,745+4,13)*2,2*15</t>
  </si>
  <si>
    <t>(29,099+152,469)*15</t>
  </si>
  <si>
    <t>-609443134</t>
  </si>
  <si>
    <t>15,315*2,2</t>
  </si>
  <si>
    <t>-897458385</t>
  </si>
  <si>
    <t>33,693</t>
  </si>
  <si>
    <t>-763801899</t>
  </si>
  <si>
    <t>275,84</t>
  </si>
  <si>
    <t>-1779060300</t>
  </si>
  <si>
    <t>144,065</t>
  </si>
  <si>
    <t>717839298</t>
  </si>
  <si>
    <t>116,952+6,836</t>
  </si>
  <si>
    <t>VRN - Vedlejší a rozpočtové náklady</t>
  </si>
  <si>
    <t>VRN - Vedlejší rozpočtové náklady</t>
  </si>
  <si>
    <t>Vedlejší rozpočtové náklady</t>
  </si>
  <si>
    <t>Vytyčení prostorové polohy stavebních objektů, vytýčení hranic pozemků, vytýčení obvodu staveniště</t>
  </si>
  <si>
    <t>-1315268262</t>
  </si>
  <si>
    <t xml:space="preserve">Vytyčení stavby (případně pozemků nebo provedení jiných geodetických prací) před zahájením realizace prací osobou odborně způsobilou v oboru </t>
  </si>
  <si>
    <t>Zařízení staveniště včetně všech nákladů spojených s jeho zřízením provozem, zabezpečením a likvidací</t>
  </si>
  <si>
    <t>soubor</t>
  </si>
  <si>
    <t>119727961</t>
  </si>
  <si>
    <t>- zařízení staveniště - zřízení, provoz, likvidace</t>
  </si>
  <si>
    <t>- zajištění místnosti pro TDI včetně vybavení</t>
  </si>
  <si>
    <t>- zajištění napojení zařízení staveniště na sítě, provoz, likvidace</t>
  </si>
  <si>
    <t>- ochrana zařízení staveniště, oplocení, ostraha, likvidace</t>
  </si>
  <si>
    <t>- ochrana životního prostředí v prostoru staveniště</t>
  </si>
  <si>
    <t>- zajištění péče o nepředané objekty a konstrukce stavby</t>
  </si>
  <si>
    <t>- obnova povrchů dotčených provozem zařízení staveniště</t>
  </si>
  <si>
    <t>Projednání a zajištění užívání komunikací -</t>
  </si>
  <si>
    <t>-1248655405</t>
  </si>
  <si>
    <t xml:space="preserve">- předložení a zajištění schválení DIO od příslušných orgánů v rozsahu nezbytně nutném </t>
  </si>
  <si>
    <t>pro řádné a bezpečné provádění stavby, zajištění rozhodnutí, písemného protokolu,</t>
  </si>
  <si>
    <t>zápis v SD</t>
  </si>
  <si>
    <t>- zajištění kompenzačních plateb správci pozemních komunikací - komunikace II. a III. tř</t>
  </si>
  <si>
    <t>- provedení dopravního značení po celou dobu výstavby, vč. úhrady poplatků za zvláštní</t>
  </si>
  <si>
    <t>užívání komunikací,</t>
  </si>
  <si>
    <t>- údržba dopravního značení</t>
  </si>
  <si>
    <t>Inženýrské sítě - zajištění vyjádření o existenci a následné vytyčení sítí, zajištění případné aktualizace vyjádření správců. Zajištění kopání sond pro zjištění existence sítí.</t>
  </si>
  <si>
    <t>1231773705</t>
  </si>
  <si>
    <t>vytyčení sítí - vytyčení, vyjádření správců, protokoly o předání, poplatky</t>
  </si>
  <si>
    <t>Plán zásad organizace výstavby včetně dokumentace technického stavu stávajících nemovitostí a objektů před zahájením prací, sledování vlivů provádění stavby na okolní objekty. Pořízení písemné zprávy, fotodokumentace, video, zákresy.</t>
  </si>
  <si>
    <t>164477952</t>
  </si>
  <si>
    <t>pasportizace stávajících nemovitostí a pozemků a jejich příslušenství</t>
  </si>
  <si>
    <t>fotodokumentace stavu nemovitostí a pozemků před započetím prací</t>
  </si>
  <si>
    <t>fotodokumentace stavu nemovitostí a pozemků v průběhu provádění prací</t>
  </si>
  <si>
    <t>Zajištění informací o stavbě - umístění stavebního povolení na viditelné místo, umístění informačních údajů o dokončené stavbě.</t>
  </si>
  <si>
    <t>-2106046100</t>
  </si>
  <si>
    <t>Vypracování plánu BOZP</t>
  </si>
  <si>
    <t>870034019</t>
  </si>
  <si>
    <t>vypracování plánu BOZP jeho aktualizace a zajištění plnění povinností vyplývajících ze zákona č. 309/2006 Sb., a nařízení vlády č. 591/2006 Sb.</t>
  </si>
  <si>
    <t>Vypracování Havarijních, Provozních, Povodňových, Požárních a jiných řádů a předpisů nutných pro realizaci a předání díla. Vypracování návrhů a jejich projednání a odsouhlasení pracovníky správních orgánů.</t>
  </si>
  <si>
    <t>-2036406320</t>
  </si>
  <si>
    <t>vypracování havarijního plánu a plnění opatření z něj vyplývajících</t>
  </si>
  <si>
    <t>Ochrana životního prostředí v prostoru staveniště - zejména ochrana zeleně rostoucí v prostoru staveniště (ochrana stromů, kořenových systémů), monitoring a případné měření a sledování hlukové hladiny, sledování prašnosti a její snižování, předcházení a případná likvidace havarijních stavů a jejich náledků</t>
  </si>
  <si>
    <t>-918067814</t>
  </si>
  <si>
    <t xml:space="preserve">Geodetické práce při provádění prací - doměření stavby  pro účely probíhající výstavby (doměření polohopisu, vytyčování lomových bodů v případě změny jejich umístění oproti PD).</t>
  </si>
  <si>
    <t>-905005233</t>
  </si>
  <si>
    <t>provádění geodetických prací v průběhu provádění stavebních prací</t>
  </si>
  <si>
    <t>Geodetické práce po dokončení prací - vyhotovení geometrického zaměření skutečného stavu provedení díla ve 3 vyhotoveních listinné a 1 digitální formě předepsaného formátu, včetně přeložek, přípojek, křížení sítí atd.</t>
  </si>
  <si>
    <t>2128197488</t>
  </si>
  <si>
    <t xml:space="preserve">zaměření skutečného provedení díla zpracované v tištěné a elektronické podobě </t>
  </si>
  <si>
    <t>Dokumentace skutečného provedení stavby - vyhotovení v listinné podobě ( 2x) a digitální na CD (1x) veformátech .doc, .xls, .dwg, .dxf.</t>
  </si>
  <si>
    <t>-925809084</t>
  </si>
  <si>
    <t xml:space="preserve">provedení dokumentace skutečného provedení díla  ve 3 provedeních :</t>
  </si>
  <si>
    <t>Předání pozemků a komunikací dotčených stavbou</t>
  </si>
  <si>
    <t>982268121</t>
  </si>
  <si>
    <t>zajištění protokolů o předání pozemků dotčených stavbou zpět jejich vlastníkům</t>
  </si>
  <si>
    <t>zajištění uvedení pozemků dotčených prováděním prací do původního stavu</t>
  </si>
  <si>
    <t>Údržba komunikací a zajištění provizorních přejezdů nebo přechodů v průběhu realizace stavby</t>
  </si>
  <si>
    <t>114515651</t>
  </si>
  <si>
    <t>zajištění dopravního značení</t>
  </si>
  <si>
    <t>zajištění provizorních lávek pro pěší</t>
  </si>
  <si>
    <t>zajištění provizorních přejezdů pro vozidla</t>
  </si>
  <si>
    <t>zajištění čistoty komunikací v průběhu provádění stavebních prací</t>
  </si>
  <si>
    <t>Dodatečné práce na vodovodní síti</t>
  </si>
  <si>
    <t>-1571077973</t>
  </si>
  <si>
    <t>zajištění dodávky pitné vody pro odběratele</t>
  </si>
  <si>
    <t>zajištění součinnosti při přepojování vodovodních řadů</t>
  </si>
  <si>
    <t xml:space="preserve">zajištění součinnosti při přepojování vodovodních přípojek </t>
  </si>
  <si>
    <t>zajištění součinnosti při proplachu a desinfekci dokončených vodovodních řadů</t>
  </si>
  <si>
    <t>zajištění součinnosti při kontrole celistvosti vodícího pásku</t>
  </si>
  <si>
    <t>zajištění součinnosti při odebírání kontrolních vzorků z dokončených řadů</t>
  </si>
  <si>
    <t>Zajištění dočasného odnětí v rámci pozemků PUPFL</t>
  </si>
  <si>
    <t>1370059945</t>
  </si>
  <si>
    <t>zajištění žádosti vč. požadovanýchpříloha její podání na příslušný správní orgán</t>
  </si>
  <si>
    <t>zajištění odmínek vyplývajících z rozhodnutí ohledně dočasného vynětí</t>
  </si>
  <si>
    <t>Geometrický plán - vypracování geometrického plánu v rozsahu ustanovení smlouvy o dílo.</t>
  </si>
  <si>
    <t>-799375633</t>
  </si>
  <si>
    <t>geometrický plán - listinná podoba, 3 paré</t>
  </si>
  <si>
    <t>zajištění povolení čerpání a vypouštění podzemní vody po dobu výstavby</t>
  </si>
  <si>
    <t>1071783155</t>
  </si>
  <si>
    <t>oprava objektů poškozených prováděním prací - oprava, znovuzřízení objektů (zídky,oplocení, přechody, potrubí a pod) poškozené nebo zbořené při provádění prací.</t>
  </si>
  <si>
    <t>-1255243618</t>
  </si>
  <si>
    <t xml:space="preserve">Kontrolní a zkušební plán - vypracování kontrolního a zkušebního plánu, provádění předepsaných zkoušek - statické zkoušky hutnění, zkoušky a atesty (tlakové, materiálové, prohlášení o shodě apod), které  jsou nutné k předání a převzetí dokončeného díla. </t>
  </si>
  <si>
    <t>-2128988102</t>
  </si>
  <si>
    <t xml:space="preserve">Součinnost dalších  profesí - zajištění součinnosti dalších profesí, geologa, statika, hydrogeologa při činnstech vyžadujících jejich odborný dohled a posudek. Například při sledování vlivu postupu prací na okolní objekty, rozdělení vytěžené zeminy pro uložení na mezideponii pro zpětné zásypy a odvoz na skládku, sledování množství čerpané vody a sledování vlivu čerpání na okolí. </t>
  </si>
  <si>
    <t>-83773005</t>
  </si>
  <si>
    <t>zajištění součinnosti dalších profesí</t>
  </si>
  <si>
    <t xml:space="preserve">Náklady spojené s kolaudačním řízením </t>
  </si>
  <si>
    <t>1848857927</t>
  </si>
  <si>
    <t>Inženýrská činnost</t>
  </si>
  <si>
    <t>-61042364</t>
  </si>
  <si>
    <t>Provozní vlivy</t>
  </si>
  <si>
    <t>-48161153</t>
  </si>
  <si>
    <t>Územní vlivy</t>
  </si>
  <si>
    <t>-2021902810</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</si>
</sst>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2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26</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34</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35</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36</v>
      </c>
      <c r="M28" s="46"/>
      <c r="N28" s="46"/>
      <c r="O28" s="46"/>
      <c r="P28" s="46"/>
      <c r="Q28" s="41"/>
      <c r="R28" s="41"/>
      <c r="S28" s="41"/>
      <c r="T28" s="41"/>
      <c r="U28" s="41"/>
      <c r="V28" s="41"/>
      <c r="W28" s="46" t="s">
        <v>37</v>
      </c>
      <c r="X28" s="46"/>
      <c r="Y28" s="46"/>
      <c r="Z28" s="46"/>
      <c r="AA28" s="46"/>
      <c r="AB28" s="46"/>
      <c r="AC28" s="46"/>
      <c r="AD28" s="46"/>
      <c r="AE28" s="46"/>
      <c r="AF28" s="41"/>
      <c r="AG28" s="41"/>
      <c r="AH28" s="41"/>
      <c r="AI28" s="41"/>
      <c r="AJ28" s="41"/>
      <c r="AK28" s="46" t="s">
        <v>38</v>
      </c>
      <c r="AL28" s="46"/>
      <c r="AM28" s="46"/>
      <c r="AN28" s="46"/>
      <c r="AO28" s="46"/>
      <c r="AP28" s="41"/>
      <c r="AQ28" s="41"/>
      <c r="AR28" s="45"/>
      <c r="BE28" s="32"/>
    </row>
    <row r="29" s="3" customFormat="1" ht="14.4" customHeight="1">
      <c r="A29" s="3"/>
      <c r="B29" s="47"/>
      <c r="C29" s="48"/>
      <c r="D29" s="33" t="s">
        <v>39</v>
      </c>
      <c r="E29" s="48"/>
      <c r="F29" s="33" t="s">
        <v>40</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41</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42</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43</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44</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45</v>
      </c>
      <c r="E35" s="55"/>
      <c r="F35" s="55"/>
      <c r="G35" s="55"/>
      <c r="H35" s="55"/>
      <c r="I35" s="55"/>
      <c r="J35" s="55"/>
      <c r="K35" s="55"/>
      <c r="L35" s="55"/>
      <c r="M35" s="55"/>
      <c r="N35" s="55"/>
      <c r="O35" s="55"/>
      <c r="P35" s="55"/>
      <c r="Q35" s="55"/>
      <c r="R35" s="55"/>
      <c r="S35" s="55"/>
      <c r="T35" s="56" t="s">
        <v>46</v>
      </c>
      <c r="U35" s="55"/>
      <c r="V35" s="55"/>
      <c r="W35" s="55"/>
      <c r="X35" s="57" t="s">
        <v>47</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48</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49</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50</v>
      </c>
      <c r="E60" s="43"/>
      <c r="F60" s="43"/>
      <c r="G60" s="43"/>
      <c r="H60" s="43"/>
      <c r="I60" s="43"/>
      <c r="J60" s="43"/>
      <c r="K60" s="43"/>
      <c r="L60" s="43"/>
      <c r="M60" s="43"/>
      <c r="N60" s="43"/>
      <c r="O60" s="43"/>
      <c r="P60" s="43"/>
      <c r="Q60" s="43"/>
      <c r="R60" s="43"/>
      <c r="S60" s="43"/>
      <c r="T60" s="43"/>
      <c r="U60" s="43"/>
      <c r="V60" s="65" t="s">
        <v>51</v>
      </c>
      <c r="W60" s="43"/>
      <c r="X60" s="43"/>
      <c r="Y60" s="43"/>
      <c r="Z60" s="43"/>
      <c r="AA60" s="43"/>
      <c r="AB60" s="43"/>
      <c r="AC60" s="43"/>
      <c r="AD60" s="43"/>
      <c r="AE60" s="43"/>
      <c r="AF60" s="43"/>
      <c r="AG60" s="43"/>
      <c r="AH60" s="65" t="s">
        <v>50</v>
      </c>
      <c r="AI60" s="43"/>
      <c r="AJ60" s="43"/>
      <c r="AK60" s="43"/>
      <c r="AL60" s="43"/>
      <c r="AM60" s="65" t="s">
        <v>51</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52</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53</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50</v>
      </c>
      <c r="E75" s="43"/>
      <c r="F75" s="43"/>
      <c r="G75" s="43"/>
      <c r="H75" s="43"/>
      <c r="I75" s="43"/>
      <c r="J75" s="43"/>
      <c r="K75" s="43"/>
      <c r="L75" s="43"/>
      <c r="M75" s="43"/>
      <c r="N75" s="43"/>
      <c r="O75" s="43"/>
      <c r="P75" s="43"/>
      <c r="Q75" s="43"/>
      <c r="R75" s="43"/>
      <c r="S75" s="43"/>
      <c r="T75" s="43"/>
      <c r="U75" s="43"/>
      <c r="V75" s="65" t="s">
        <v>51</v>
      </c>
      <c r="W75" s="43"/>
      <c r="X75" s="43"/>
      <c r="Y75" s="43"/>
      <c r="Z75" s="43"/>
      <c r="AA75" s="43"/>
      <c r="AB75" s="43"/>
      <c r="AC75" s="43"/>
      <c r="AD75" s="43"/>
      <c r="AE75" s="43"/>
      <c r="AF75" s="43"/>
      <c r="AG75" s="43"/>
      <c r="AH75" s="65" t="s">
        <v>50</v>
      </c>
      <c r="AI75" s="43"/>
      <c r="AJ75" s="43"/>
      <c r="AK75" s="43"/>
      <c r="AL75" s="43"/>
      <c r="AM75" s="65" t="s">
        <v>51</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54</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2420006</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Vodovod Otradov</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Otradov</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19. 3. 2024</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40.05" customHeight="1">
      <c r="A89" s="39"/>
      <c r="B89" s="40"/>
      <c r="C89" s="33" t="s">
        <v>24</v>
      </c>
      <c r="D89" s="41"/>
      <c r="E89" s="41"/>
      <c r="F89" s="41"/>
      <c r="G89" s="41"/>
      <c r="H89" s="41"/>
      <c r="I89" s="41"/>
      <c r="J89" s="41"/>
      <c r="K89" s="41"/>
      <c r="L89" s="72" t="str">
        <f>IF(E11= "","",E11)</f>
        <v xml:space="preserve">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VS Chrudim, a.s., Novoměstská 625, 53701 Chrudim</v>
      </c>
      <c r="AN89" s="72"/>
      <c r="AO89" s="72"/>
      <c r="AP89" s="72"/>
      <c r="AQ89" s="41"/>
      <c r="AR89" s="45"/>
      <c r="AS89" s="82" t="s">
        <v>55</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56</v>
      </c>
      <c r="D92" s="95"/>
      <c r="E92" s="95"/>
      <c r="F92" s="95"/>
      <c r="G92" s="95"/>
      <c r="H92" s="96"/>
      <c r="I92" s="97" t="s">
        <v>57</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58</v>
      </c>
      <c r="AH92" s="95"/>
      <c r="AI92" s="95"/>
      <c r="AJ92" s="95"/>
      <c r="AK92" s="95"/>
      <c r="AL92" s="95"/>
      <c r="AM92" s="95"/>
      <c r="AN92" s="97" t="s">
        <v>59</v>
      </c>
      <c r="AO92" s="95"/>
      <c r="AP92" s="99"/>
      <c r="AQ92" s="100" t="s">
        <v>60</v>
      </c>
      <c r="AR92" s="45"/>
      <c r="AS92" s="101" t="s">
        <v>61</v>
      </c>
      <c r="AT92" s="102" t="s">
        <v>62</v>
      </c>
      <c r="AU92" s="102" t="s">
        <v>63</v>
      </c>
      <c r="AV92" s="102" t="s">
        <v>64</v>
      </c>
      <c r="AW92" s="102" t="s">
        <v>65</v>
      </c>
      <c r="AX92" s="102" t="s">
        <v>66</v>
      </c>
      <c r="AY92" s="102" t="s">
        <v>67</v>
      </c>
      <c r="AZ92" s="102" t="s">
        <v>68</v>
      </c>
      <c r="BA92" s="102" t="s">
        <v>69</v>
      </c>
      <c r="BB92" s="102" t="s">
        <v>70</v>
      </c>
      <c r="BC92" s="102" t="s">
        <v>71</v>
      </c>
      <c r="BD92" s="103" t="s">
        <v>72</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73</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ROUND(SUM(AG95:AG100),2)</f>
        <v>0</v>
      </c>
      <c r="AH94" s="110"/>
      <c r="AI94" s="110"/>
      <c r="AJ94" s="110"/>
      <c r="AK94" s="110"/>
      <c r="AL94" s="110"/>
      <c r="AM94" s="110"/>
      <c r="AN94" s="111">
        <f>SUM(AG94,AT94)</f>
        <v>0</v>
      </c>
      <c r="AO94" s="111"/>
      <c r="AP94" s="111"/>
      <c r="AQ94" s="112" t="s">
        <v>1</v>
      </c>
      <c r="AR94" s="113"/>
      <c r="AS94" s="114">
        <f>ROUND(SUM(AS95:AS100),2)</f>
        <v>0</v>
      </c>
      <c r="AT94" s="115">
        <f>ROUND(SUM(AV94:AW94),2)</f>
        <v>0</v>
      </c>
      <c r="AU94" s="116">
        <f>ROUND(SUM(AU95:AU100),5)</f>
        <v>0</v>
      </c>
      <c r="AV94" s="115">
        <f>ROUND(AZ94*L29,2)</f>
        <v>0</v>
      </c>
      <c r="AW94" s="115">
        <f>ROUND(BA94*L30,2)</f>
        <v>0</v>
      </c>
      <c r="AX94" s="115">
        <f>ROUND(BB94*L29,2)</f>
        <v>0</v>
      </c>
      <c r="AY94" s="115">
        <f>ROUND(BC94*L30,2)</f>
        <v>0</v>
      </c>
      <c r="AZ94" s="115">
        <f>ROUND(SUM(AZ95:AZ100),2)</f>
        <v>0</v>
      </c>
      <c r="BA94" s="115">
        <f>ROUND(SUM(BA95:BA100),2)</f>
        <v>0</v>
      </c>
      <c r="BB94" s="115">
        <f>ROUND(SUM(BB95:BB100),2)</f>
        <v>0</v>
      </c>
      <c r="BC94" s="115">
        <f>ROUND(SUM(BC95:BC100),2)</f>
        <v>0</v>
      </c>
      <c r="BD94" s="117">
        <f>ROUND(SUM(BD95:BD100),2)</f>
        <v>0</v>
      </c>
      <c r="BE94" s="6"/>
      <c r="BS94" s="118" t="s">
        <v>74</v>
      </c>
      <c r="BT94" s="118" t="s">
        <v>75</v>
      </c>
      <c r="BU94" s="119" t="s">
        <v>76</v>
      </c>
      <c r="BV94" s="118" t="s">
        <v>77</v>
      </c>
      <c r="BW94" s="118" t="s">
        <v>5</v>
      </c>
      <c r="BX94" s="118" t="s">
        <v>78</v>
      </c>
      <c r="CL94" s="118" t="s">
        <v>1</v>
      </c>
    </row>
    <row r="95" s="7" customFormat="1" ht="16.5" customHeight="1">
      <c r="A95" s="120" t="s">
        <v>79</v>
      </c>
      <c r="B95" s="121"/>
      <c r="C95" s="122"/>
      <c r="D95" s="123" t="s">
        <v>80</v>
      </c>
      <c r="E95" s="123"/>
      <c r="F95" s="123"/>
      <c r="G95" s="123"/>
      <c r="H95" s="123"/>
      <c r="I95" s="124"/>
      <c r="J95" s="123" t="s">
        <v>81</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'01 - Krouna, řad V, km 0,...'!J30</f>
        <v>0</v>
      </c>
      <c r="AH95" s="124"/>
      <c r="AI95" s="124"/>
      <c r="AJ95" s="124"/>
      <c r="AK95" s="124"/>
      <c r="AL95" s="124"/>
      <c r="AM95" s="124"/>
      <c r="AN95" s="125">
        <f>SUM(AG95,AT95)</f>
        <v>0</v>
      </c>
      <c r="AO95" s="124"/>
      <c r="AP95" s="124"/>
      <c r="AQ95" s="126" t="s">
        <v>82</v>
      </c>
      <c r="AR95" s="127"/>
      <c r="AS95" s="128">
        <v>0</v>
      </c>
      <c r="AT95" s="129">
        <f>ROUND(SUM(AV95:AW95),2)</f>
        <v>0</v>
      </c>
      <c r="AU95" s="130">
        <f>'01 - Krouna, řad V, km 0,...'!P124</f>
        <v>0</v>
      </c>
      <c r="AV95" s="129">
        <f>'01 - Krouna, řad V, km 0,...'!J33</f>
        <v>0</v>
      </c>
      <c r="AW95" s="129">
        <f>'01 - Krouna, řad V, km 0,...'!J34</f>
        <v>0</v>
      </c>
      <c r="AX95" s="129">
        <f>'01 - Krouna, řad V, km 0,...'!J35</f>
        <v>0</v>
      </c>
      <c r="AY95" s="129">
        <f>'01 - Krouna, řad V, km 0,...'!J36</f>
        <v>0</v>
      </c>
      <c r="AZ95" s="129">
        <f>'01 - Krouna, řad V, km 0,...'!F33</f>
        <v>0</v>
      </c>
      <c r="BA95" s="129">
        <f>'01 - Krouna, řad V, km 0,...'!F34</f>
        <v>0</v>
      </c>
      <c r="BB95" s="129">
        <f>'01 - Krouna, řad V, km 0,...'!F35</f>
        <v>0</v>
      </c>
      <c r="BC95" s="129">
        <f>'01 - Krouna, řad V, km 0,...'!F36</f>
        <v>0</v>
      </c>
      <c r="BD95" s="131">
        <f>'01 - Krouna, řad V, km 0,...'!F37</f>
        <v>0</v>
      </c>
      <c r="BE95" s="7"/>
      <c r="BT95" s="132" t="s">
        <v>83</v>
      </c>
      <c r="BV95" s="132" t="s">
        <v>77</v>
      </c>
      <c r="BW95" s="132" t="s">
        <v>84</v>
      </c>
      <c r="BX95" s="132" t="s">
        <v>5</v>
      </c>
      <c r="CL95" s="132" t="s">
        <v>1</v>
      </c>
      <c r="CM95" s="132" t="s">
        <v>85</v>
      </c>
    </row>
    <row r="96" s="7" customFormat="1" ht="16.5" customHeight="1">
      <c r="A96" s="120" t="s">
        <v>79</v>
      </c>
      <c r="B96" s="121"/>
      <c r="C96" s="122"/>
      <c r="D96" s="123" t="s">
        <v>86</v>
      </c>
      <c r="E96" s="123"/>
      <c r="F96" s="123"/>
      <c r="G96" s="123"/>
      <c r="H96" s="123"/>
      <c r="I96" s="124"/>
      <c r="J96" s="123" t="s">
        <v>87</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'02 - Krouna, redukční šachta'!J30</f>
        <v>0</v>
      </c>
      <c r="AH96" s="124"/>
      <c r="AI96" s="124"/>
      <c r="AJ96" s="124"/>
      <c r="AK96" s="124"/>
      <c r="AL96" s="124"/>
      <c r="AM96" s="124"/>
      <c r="AN96" s="125">
        <f>SUM(AG96,AT96)</f>
        <v>0</v>
      </c>
      <c r="AO96" s="124"/>
      <c r="AP96" s="124"/>
      <c r="AQ96" s="126" t="s">
        <v>82</v>
      </c>
      <c r="AR96" s="127"/>
      <c r="AS96" s="128">
        <v>0</v>
      </c>
      <c r="AT96" s="129">
        <f>ROUND(SUM(AV96:AW96),2)</f>
        <v>0</v>
      </c>
      <c r="AU96" s="130">
        <f>'02 - Krouna, redukční šachta'!P127</f>
        <v>0</v>
      </c>
      <c r="AV96" s="129">
        <f>'02 - Krouna, redukční šachta'!J33</f>
        <v>0</v>
      </c>
      <c r="AW96" s="129">
        <f>'02 - Krouna, redukční šachta'!J34</f>
        <v>0</v>
      </c>
      <c r="AX96" s="129">
        <f>'02 - Krouna, redukční šachta'!J35</f>
        <v>0</v>
      </c>
      <c r="AY96" s="129">
        <f>'02 - Krouna, redukční šachta'!J36</f>
        <v>0</v>
      </c>
      <c r="AZ96" s="129">
        <f>'02 - Krouna, redukční šachta'!F33</f>
        <v>0</v>
      </c>
      <c r="BA96" s="129">
        <f>'02 - Krouna, redukční šachta'!F34</f>
        <v>0</v>
      </c>
      <c r="BB96" s="129">
        <f>'02 - Krouna, redukční šachta'!F35</f>
        <v>0</v>
      </c>
      <c r="BC96" s="129">
        <f>'02 - Krouna, redukční šachta'!F36</f>
        <v>0</v>
      </c>
      <c r="BD96" s="131">
        <f>'02 - Krouna, redukční šachta'!F37</f>
        <v>0</v>
      </c>
      <c r="BE96" s="7"/>
      <c r="BT96" s="132" t="s">
        <v>83</v>
      </c>
      <c r="BV96" s="132" t="s">
        <v>77</v>
      </c>
      <c r="BW96" s="132" t="s">
        <v>88</v>
      </c>
      <c r="BX96" s="132" t="s">
        <v>5</v>
      </c>
      <c r="CL96" s="132" t="s">
        <v>1</v>
      </c>
      <c r="CM96" s="132" t="s">
        <v>85</v>
      </c>
    </row>
    <row r="97" s="7" customFormat="1" ht="16.5" customHeight="1">
      <c r="A97" s="120" t="s">
        <v>79</v>
      </c>
      <c r="B97" s="121"/>
      <c r="C97" s="122"/>
      <c r="D97" s="123" t="s">
        <v>89</v>
      </c>
      <c r="E97" s="123"/>
      <c r="F97" s="123"/>
      <c r="G97" s="123"/>
      <c r="H97" s="123"/>
      <c r="I97" s="124"/>
      <c r="J97" s="123" t="s">
        <v>90</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'03 - Krouna, řad V, vodov...'!J30</f>
        <v>0</v>
      </c>
      <c r="AH97" s="124"/>
      <c r="AI97" s="124"/>
      <c r="AJ97" s="124"/>
      <c r="AK97" s="124"/>
      <c r="AL97" s="124"/>
      <c r="AM97" s="124"/>
      <c r="AN97" s="125">
        <f>SUM(AG97,AT97)</f>
        <v>0</v>
      </c>
      <c r="AO97" s="124"/>
      <c r="AP97" s="124"/>
      <c r="AQ97" s="126" t="s">
        <v>82</v>
      </c>
      <c r="AR97" s="127"/>
      <c r="AS97" s="128">
        <v>0</v>
      </c>
      <c r="AT97" s="129">
        <f>ROUND(SUM(AV97:AW97),2)</f>
        <v>0</v>
      </c>
      <c r="AU97" s="130">
        <f>'03 - Krouna, řad V, vodov...'!P124</f>
        <v>0</v>
      </c>
      <c r="AV97" s="129">
        <f>'03 - Krouna, řad V, vodov...'!J33</f>
        <v>0</v>
      </c>
      <c r="AW97" s="129">
        <f>'03 - Krouna, řad V, vodov...'!J34</f>
        <v>0</v>
      </c>
      <c r="AX97" s="129">
        <f>'03 - Krouna, řad V, vodov...'!J35</f>
        <v>0</v>
      </c>
      <c r="AY97" s="129">
        <f>'03 - Krouna, řad V, vodov...'!J36</f>
        <v>0</v>
      </c>
      <c r="AZ97" s="129">
        <f>'03 - Krouna, řad V, vodov...'!F33</f>
        <v>0</v>
      </c>
      <c r="BA97" s="129">
        <f>'03 - Krouna, řad V, vodov...'!F34</f>
        <v>0</v>
      </c>
      <c r="BB97" s="129">
        <f>'03 - Krouna, řad V, vodov...'!F35</f>
        <v>0</v>
      </c>
      <c r="BC97" s="129">
        <f>'03 - Krouna, řad V, vodov...'!F36</f>
        <v>0</v>
      </c>
      <c r="BD97" s="131">
        <f>'03 - Krouna, řad V, vodov...'!F37</f>
        <v>0</v>
      </c>
      <c r="BE97" s="7"/>
      <c r="BT97" s="132" t="s">
        <v>83</v>
      </c>
      <c r="BV97" s="132" t="s">
        <v>77</v>
      </c>
      <c r="BW97" s="132" t="s">
        <v>91</v>
      </c>
      <c r="BX97" s="132" t="s">
        <v>5</v>
      </c>
      <c r="CL97" s="132" t="s">
        <v>1</v>
      </c>
      <c r="CM97" s="132" t="s">
        <v>85</v>
      </c>
    </row>
    <row r="98" s="7" customFormat="1" ht="16.5" customHeight="1">
      <c r="A98" s="120" t="s">
        <v>79</v>
      </c>
      <c r="B98" s="121"/>
      <c r="C98" s="122"/>
      <c r="D98" s="123" t="s">
        <v>92</v>
      </c>
      <c r="E98" s="123"/>
      <c r="F98" s="123"/>
      <c r="G98" s="123"/>
      <c r="H98" s="123"/>
      <c r="I98" s="124"/>
      <c r="J98" s="123" t="s">
        <v>93</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'04 - Otradov, vodovodní řady'!J30</f>
        <v>0</v>
      </c>
      <c r="AH98" s="124"/>
      <c r="AI98" s="124"/>
      <c r="AJ98" s="124"/>
      <c r="AK98" s="124"/>
      <c r="AL98" s="124"/>
      <c r="AM98" s="124"/>
      <c r="AN98" s="125">
        <f>SUM(AG98,AT98)</f>
        <v>0</v>
      </c>
      <c r="AO98" s="124"/>
      <c r="AP98" s="124"/>
      <c r="AQ98" s="126" t="s">
        <v>82</v>
      </c>
      <c r="AR98" s="127"/>
      <c r="AS98" s="128">
        <v>0</v>
      </c>
      <c r="AT98" s="129">
        <f>ROUND(SUM(AV98:AW98),2)</f>
        <v>0</v>
      </c>
      <c r="AU98" s="130">
        <f>'04 - Otradov, vodovodní řady'!P124</f>
        <v>0</v>
      </c>
      <c r="AV98" s="129">
        <f>'04 - Otradov, vodovodní řady'!J33</f>
        <v>0</v>
      </c>
      <c r="AW98" s="129">
        <f>'04 - Otradov, vodovodní řady'!J34</f>
        <v>0</v>
      </c>
      <c r="AX98" s="129">
        <f>'04 - Otradov, vodovodní řady'!J35</f>
        <v>0</v>
      </c>
      <c r="AY98" s="129">
        <f>'04 - Otradov, vodovodní řady'!J36</f>
        <v>0</v>
      </c>
      <c r="AZ98" s="129">
        <f>'04 - Otradov, vodovodní řady'!F33</f>
        <v>0</v>
      </c>
      <c r="BA98" s="129">
        <f>'04 - Otradov, vodovodní řady'!F34</f>
        <v>0</v>
      </c>
      <c r="BB98" s="129">
        <f>'04 - Otradov, vodovodní řady'!F35</f>
        <v>0</v>
      </c>
      <c r="BC98" s="129">
        <f>'04 - Otradov, vodovodní řady'!F36</f>
        <v>0</v>
      </c>
      <c r="BD98" s="131">
        <f>'04 - Otradov, vodovodní řady'!F37</f>
        <v>0</v>
      </c>
      <c r="BE98" s="7"/>
      <c r="BT98" s="132" t="s">
        <v>83</v>
      </c>
      <c r="BV98" s="132" t="s">
        <v>77</v>
      </c>
      <c r="BW98" s="132" t="s">
        <v>94</v>
      </c>
      <c r="BX98" s="132" t="s">
        <v>5</v>
      </c>
      <c r="CL98" s="132" t="s">
        <v>1</v>
      </c>
      <c r="CM98" s="132" t="s">
        <v>85</v>
      </c>
    </row>
    <row r="99" s="7" customFormat="1" ht="16.5" customHeight="1">
      <c r="A99" s="120" t="s">
        <v>79</v>
      </c>
      <c r="B99" s="121"/>
      <c r="C99" s="122"/>
      <c r="D99" s="123" t="s">
        <v>95</v>
      </c>
      <c r="E99" s="123"/>
      <c r="F99" s="123"/>
      <c r="G99" s="123"/>
      <c r="H99" s="123"/>
      <c r="I99" s="124"/>
      <c r="J99" s="123" t="s">
        <v>96</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'05 - Otradov, vodovodní p...'!J30</f>
        <v>0</v>
      </c>
      <c r="AH99" s="124"/>
      <c r="AI99" s="124"/>
      <c r="AJ99" s="124"/>
      <c r="AK99" s="124"/>
      <c r="AL99" s="124"/>
      <c r="AM99" s="124"/>
      <c r="AN99" s="125">
        <f>SUM(AG99,AT99)</f>
        <v>0</v>
      </c>
      <c r="AO99" s="124"/>
      <c r="AP99" s="124"/>
      <c r="AQ99" s="126" t="s">
        <v>82</v>
      </c>
      <c r="AR99" s="127"/>
      <c r="AS99" s="128">
        <v>0</v>
      </c>
      <c r="AT99" s="129">
        <f>ROUND(SUM(AV99:AW99),2)</f>
        <v>0</v>
      </c>
      <c r="AU99" s="130">
        <f>'05 - Otradov, vodovodní p...'!P124</f>
        <v>0</v>
      </c>
      <c r="AV99" s="129">
        <f>'05 - Otradov, vodovodní p...'!J33</f>
        <v>0</v>
      </c>
      <c r="AW99" s="129">
        <f>'05 - Otradov, vodovodní p...'!J34</f>
        <v>0</v>
      </c>
      <c r="AX99" s="129">
        <f>'05 - Otradov, vodovodní p...'!J35</f>
        <v>0</v>
      </c>
      <c r="AY99" s="129">
        <f>'05 - Otradov, vodovodní p...'!J36</f>
        <v>0</v>
      </c>
      <c r="AZ99" s="129">
        <f>'05 - Otradov, vodovodní p...'!F33</f>
        <v>0</v>
      </c>
      <c r="BA99" s="129">
        <f>'05 - Otradov, vodovodní p...'!F34</f>
        <v>0</v>
      </c>
      <c r="BB99" s="129">
        <f>'05 - Otradov, vodovodní p...'!F35</f>
        <v>0</v>
      </c>
      <c r="BC99" s="129">
        <f>'05 - Otradov, vodovodní p...'!F36</f>
        <v>0</v>
      </c>
      <c r="BD99" s="131">
        <f>'05 - Otradov, vodovodní p...'!F37</f>
        <v>0</v>
      </c>
      <c r="BE99" s="7"/>
      <c r="BT99" s="132" t="s">
        <v>83</v>
      </c>
      <c r="BV99" s="132" t="s">
        <v>77</v>
      </c>
      <c r="BW99" s="132" t="s">
        <v>97</v>
      </c>
      <c r="BX99" s="132" t="s">
        <v>5</v>
      </c>
      <c r="CL99" s="132" t="s">
        <v>1</v>
      </c>
      <c r="CM99" s="132" t="s">
        <v>85</v>
      </c>
    </row>
    <row r="100" s="7" customFormat="1" ht="16.5" customHeight="1">
      <c r="A100" s="120" t="s">
        <v>79</v>
      </c>
      <c r="B100" s="121"/>
      <c r="C100" s="122"/>
      <c r="D100" s="123" t="s">
        <v>98</v>
      </c>
      <c r="E100" s="123"/>
      <c r="F100" s="123"/>
      <c r="G100" s="123"/>
      <c r="H100" s="123"/>
      <c r="I100" s="124"/>
      <c r="J100" s="123" t="s">
        <v>99</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'VRN - Vedlejší a rozpočto...'!J30</f>
        <v>0</v>
      </c>
      <c r="AH100" s="124"/>
      <c r="AI100" s="124"/>
      <c r="AJ100" s="124"/>
      <c r="AK100" s="124"/>
      <c r="AL100" s="124"/>
      <c r="AM100" s="124"/>
      <c r="AN100" s="125">
        <f>SUM(AG100,AT100)</f>
        <v>0</v>
      </c>
      <c r="AO100" s="124"/>
      <c r="AP100" s="124"/>
      <c r="AQ100" s="126" t="s">
        <v>100</v>
      </c>
      <c r="AR100" s="127"/>
      <c r="AS100" s="133">
        <v>0</v>
      </c>
      <c r="AT100" s="134">
        <f>ROUND(SUM(AV100:AW100),2)</f>
        <v>0</v>
      </c>
      <c r="AU100" s="135">
        <f>'VRN - Vedlejší a rozpočto...'!P117</f>
        <v>0</v>
      </c>
      <c r="AV100" s="134">
        <f>'VRN - Vedlejší a rozpočto...'!J33</f>
        <v>0</v>
      </c>
      <c r="AW100" s="134">
        <f>'VRN - Vedlejší a rozpočto...'!J34</f>
        <v>0</v>
      </c>
      <c r="AX100" s="134">
        <f>'VRN - Vedlejší a rozpočto...'!J35</f>
        <v>0</v>
      </c>
      <c r="AY100" s="134">
        <f>'VRN - Vedlejší a rozpočto...'!J36</f>
        <v>0</v>
      </c>
      <c r="AZ100" s="134">
        <f>'VRN - Vedlejší a rozpočto...'!F33</f>
        <v>0</v>
      </c>
      <c r="BA100" s="134">
        <f>'VRN - Vedlejší a rozpočto...'!F34</f>
        <v>0</v>
      </c>
      <c r="BB100" s="134">
        <f>'VRN - Vedlejší a rozpočto...'!F35</f>
        <v>0</v>
      </c>
      <c r="BC100" s="134">
        <f>'VRN - Vedlejší a rozpočto...'!F36</f>
        <v>0</v>
      </c>
      <c r="BD100" s="136">
        <f>'VRN - Vedlejší a rozpočto...'!F37</f>
        <v>0</v>
      </c>
      <c r="BE100" s="7"/>
      <c r="BT100" s="132" t="s">
        <v>83</v>
      </c>
      <c r="BV100" s="132" t="s">
        <v>77</v>
      </c>
      <c r="BW100" s="132" t="s">
        <v>101</v>
      </c>
      <c r="BX100" s="132" t="s">
        <v>5</v>
      </c>
      <c r="CL100" s="132" t="s">
        <v>1</v>
      </c>
      <c r="CM100" s="132" t="s">
        <v>85</v>
      </c>
    </row>
    <row r="101" s="2" customFormat="1" ht="30" customHeight="1">
      <c r="A101" s="39"/>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5"/>
      <c r="AS101" s="39"/>
      <c r="AT101" s="39"/>
      <c r="AU101" s="39"/>
      <c r="AV101" s="39"/>
      <c r="AW101" s="39"/>
      <c r="AX101" s="39"/>
      <c r="AY101" s="39"/>
      <c r="AZ101" s="39"/>
      <c r="BA101" s="39"/>
      <c r="BB101" s="39"/>
      <c r="BC101" s="39"/>
      <c r="BD101" s="39"/>
      <c r="BE101" s="39"/>
    </row>
    <row r="102" s="2" customFormat="1" ht="6.96" customHeight="1">
      <c r="A102" s="39"/>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45"/>
      <c r="AS102" s="39"/>
      <c r="AT102" s="39"/>
      <c r="AU102" s="39"/>
      <c r="AV102" s="39"/>
      <c r="AW102" s="39"/>
      <c r="AX102" s="39"/>
      <c r="AY102" s="39"/>
      <c r="AZ102" s="39"/>
      <c r="BA102" s="39"/>
      <c r="BB102" s="39"/>
      <c r="BC102" s="39"/>
      <c r="BD102" s="39"/>
      <c r="BE102" s="39"/>
    </row>
  </sheetData>
  <sheetProtection sheet="1" formatColumns="0" formatRows="0" objects="1" scenarios="1" spinCount="100000" saltValue="74Q9TyWPsU80be0VAafXkv6z1lJfcSJLYjnLJ2MeL72RJL3axtuNINhlMA3Ez1nd26k8W4Ec9/ngxy8X3RylLw==" hashValue="i77mBejcwWVDLAOGc6pIuRPwZjuTRNH3T4nDv8Fr9VqQg87r6t3uM8m73iEMsvxe9Cy2zQDe7lMAtqFtxhSX3A==" algorithmName="SHA-512" password="CC35"/>
  <mergeCells count="62">
    <mergeCell ref="L85:AJ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Krouna, řad V, km 0,...'!C2" display="/"/>
    <hyperlink ref="A96" location="'02 - Krouna, redukční šachta'!C2" display="/"/>
    <hyperlink ref="A97" location="'03 - Krouna, řad V, vodov...'!C2" display="/"/>
    <hyperlink ref="A98" location="'04 - Otradov, vodovodní řady'!C2" display="/"/>
    <hyperlink ref="A99" location="'05 - Otradov, vodovodní p...'!C2" display="/"/>
    <hyperlink ref="A100" location="'VRN - Vedlejší a rozpočto...'!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104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ROUND((SUM(BE124:BE438)),  2)</f>
        <v>0</v>
      </c>
      <c r="G33" s="39"/>
      <c r="H33" s="39"/>
      <c r="I33" s="156">
        <v>0.20999999999999999</v>
      </c>
      <c r="J33" s="155">
        <f>ROUND(((SUM(BE124:BE438))*I33),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ROUND((SUM(BF124:BF438)),  2)</f>
        <v>0</v>
      </c>
      <c r="G34" s="39"/>
      <c r="H34" s="39"/>
      <c r="I34" s="156">
        <v>0.12</v>
      </c>
      <c r="J34" s="155">
        <f>ROUND(((SUM(BF124:BF438))*I34),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ROUND((SUM(BG124:BG438)),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ROUND((SUM(BH124:BH438)),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ROUND((SUM(BI124:BI438)),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01 - Krouna, řad V, km 0,0-0,3529</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110</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111</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112</v>
      </c>
      <c r="E99" s="189"/>
      <c r="F99" s="189"/>
      <c r="G99" s="189"/>
      <c r="H99" s="189"/>
      <c r="I99" s="189"/>
      <c r="J99" s="190">
        <f>J250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113</v>
      </c>
      <c r="E100" s="189"/>
      <c r="F100" s="189"/>
      <c r="G100" s="189"/>
      <c r="H100" s="189"/>
      <c r="I100" s="189"/>
      <c r="J100" s="190">
        <f>J265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114</v>
      </c>
      <c r="E101" s="189"/>
      <c r="F101" s="189"/>
      <c r="G101" s="189"/>
      <c r="H101" s="189"/>
      <c r="I101" s="189"/>
      <c r="J101" s="190">
        <f>J324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115</v>
      </c>
      <c r="E102" s="189"/>
      <c r="F102" s="189"/>
      <c r="G102" s="189"/>
      <c r="H102" s="189"/>
      <c r="I102" s="189"/>
      <c r="J102" s="190">
        <f>J395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116</v>
      </c>
      <c r="E103" s="189"/>
      <c r="F103" s="189"/>
      <c r="G103" s="189"/>
      <c r="H103" s="189"/>
      <c r="I103" s="189"/>
      <c r="J103" s="190">
        <f>J402</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117</v>
      </c>
      <c r="E104" s="189"/>
      <c r="F104" s="189"/>
      <c r="G104" s="189"/>
      <c r="H104" s="189"/>
      <c r="I104" s="189"/>
      <c r="J104" s="190">
        <f>J434</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118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Vodovod Otradov</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01 - Krouna, řad V, km 0,0-0,3529</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Otradov</v>
      </c>
      <c r="G118" s="41"/>
      <c r="H118" s="41"/>
      <c r="I118" s="33" t="s">
        <v>22</v>
      </c>
      <c r="J118" s="80" t="str">
        <f>IF(J12="","",J12)</f>
        <v>19. 3. 2024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E15</f>
        <v xml:space="preserve"> </v>
      </c>
      <c r="G120" s="41"/>
      <c r="H120" s="41"/>
      <c r="I120" s="33" t="s">
        <v>30</v>
      </c>
      <c r="J120" s="37" t="str">
        <f>E21</f>
        <v>VS Chrudim, a.s., Novoměstská 625, 53701 Chrudim</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119</v>
      </c>
      <c r="D123" s="195" t="s">
        <v>60</v>
      </c>
      <c r="E123" s="195" t="s">
        <v>56</v>
      </c>
      <c r="F123" s="195" t="s">
        <v>57</v>
      </c>
      <c r="G123" s="195" t="s">
        <v>120</v>
      </c>
      <c r="H123" s="195" t="s">
        <v>121</v>
      </c>
      <c r="I123" s="195" t="s">
        <v>122</v>
      </c>
      <c r="J123" s="196" t="s">
        <v>107</v>
      </c>
      <c r="K123" s="197" t="s">
        <v>123</v>
      </c>
      <c r="L123" s="198"/>
      <c r="M123" s="101" t="s">
        <v>1</v>
      </c>
      <c r="N123" s="102" t="s">
        <v>39</v>
      </c>
      <c r="O123" s="102" t="s">
        <v>124</v>
      </c>
      <c r="P123" s="102" t="s">
        <v>125</v>
      </c>
      <c r="Q123" s="102" t="s">
        <v>126</v>
      </c>
      <c r="R123" s="102" t="s">
        <v>127</v>
      </c>
      <c r="S123" s="102" t="s">
        <v>128</v>
      </c>
      <c r="T123" s="103" t="s">
        <v>129</v>
      </c>
      <c r="U123" s="192"/>
      <c r="V123" s="192"/>
      <c r="W123" s="192"/>
      <c r="X123" s="192"/>
      <c r="Y123" s="192"/>
      <c r="Z123" s="192"/>
      <c r="AA123" s="192"/>
      <c r="AB123" s="192"/>
      <c r="AC123" s="192"/>
      <c r="AD123" s="192"/>
      <c r="AE123" s="192"/>
    </row>
    <row r="124" s="2" customFormat="1" ht="22.8" customHeight="1">
      <c r="A124" s="39"/>
      <c r="B124" s="40"/>
      <c r="C124" s="108" t="s">
        <v>130</v>
      </c>
      <c r="D124" s="41"/>
      <c r="E124" s="41"/>
      <c r="F124" s="41"/>
      <c r="G124" s="41"/>
      <c r="H124" s="41"/>
      <c r="I124" s="41"/>
      <c r="J124" s="199">
        <f>BK124</f>
        <v>0</v>
      </c>
      <c r="K124" s="41"/>
      <c r="L124" s="45"/>
      <c r="M124" s="104"/>
      <c r="N124" s="200"/>
      <c r="O124" s="105"/>
      <c r="P124" s="201">
        <f>P125</f>
        <v>0</v>
      </c>
      <c r="Q124" s="105"/>
      <c r="R124" s="201">
        <f>R125</f>
        <v>684.78766708000001</v>
      </c>
      <c r="S124" s="105"/>
      <c r="T124" s="202">
        <f>T125</f>
        <v>977.62884000000008</v>
      </c>
      <c r="U124" s="39"/>
      <c r="V124" s="39"/>
      <c r="W124" s="39"/>
      <c r="X124" s="39"/>
      <c r="Y124" s="39"/>
      <c r="Z124" s="39"/>
      <c r="AA124" s="39"/>
      <c r="AB124" s="39"/>
      <c r="AC124" s="39"/>
      <c r="AD124" s="39"/>
      <c r="AE124" s="39"/>
      <c r="AT124" s="18" t="s">
        <v>74</v>
      </c>
      <c r="AU124" s="18" t="s">
        <v>109</v>
      </c>
      <c r="BK124" s="203">
        <f>BK125</f>
        <v>0</v>
      </c>
    </row>
    <row r="125" s="12" customFormat="1" ht="25.92" customHeight="1">
      <c r="A125" s="12"/>
      <c r="B125" s="204"/>
      <c r="C125" s="205"/>
      <c r="D125" s="206" t="s">
        <v>74</v>
      </c>
      <c r="E125" s="207" t="s">
        <v>131</v>
      </c>
      <c r="F125" s="207" t="s">
        <v>132</v>
      </c>
      <c r="G125" s="205"/>
      <c r="H125" s="205"/>
      <c r="I125" s="208"/>
      <c r="J125" s="209">
        <f>BK125</f>
        <v>0</v>
      </c>
      <c r="K125" s="205"/>
      <c r="L125" s="210"/>
      <c r="M125" s="211"/>
      <c r="N125" s="212"/>
      <c r="O125" s="212"/>
      <c r="P125" s="213">
        <f>P126+P250+P265+P324+P395+P402+P434</f>
        <v>0</v>
      </c>
      <c r="Q125" s="212"/>
      <c r="R125" s="213">
        <f>R126+R250+R265+R324+R395+R402+R434</f>
        <v>684.78766708000001</v>
      </c>
      <c r="S125" s="212"/>
      <c r="T125" s="214">
        <f>T126+T250+T265+T324+T395+T402+T434</f>
        <v>977.62884000000008</v>
      </c>
      <c r="U125" s="12"/>
      <c r="V125" s="12"/>
      <c r="W125" s="12"/>
      <c r="X125" s="12"/>
      <c r="Y125" s="12"/>
      <c r="Z125" s="12"/>
      <c r="AA125" s="12"/>
      <c r="AB125" s="12"/>
      <c r="AC125" s="12"/>
      <c r="AD125" s="12"/>
      <c r="AE125" s="12"/>
      <c r="AR125" s="215" t="s">
        <v>83</v>
      </c>
      <c r="AT125" s="216" t="s">
        <v>74</v>
      </c>
      <c r="AU125" s="216" t="s">
        <v>75</v>
      </c>
      <c r="AY125" s="215" t="s">
        <v>133</v>
      </c>
      <c r="BK125" s="217">
        <f>BK126+BK250+BK265+BK324+BK395+BK402+BK434</f>
        <v>0</v>
      </c>
    </row>
    <row r="126" s="12" customFormat="1" ht="22.8" customHeight="1">
      <c r="A126" s="12"/>
      <c r="B126" s="204"/>
      <c r="C126" s="205"/>
      <c r="D126" s="206" t="s">
        <v>74</v>
      </c>
      <c r="E126" s="218" t="s">
        <v>83</v>
      </c>
      <c r="F126" s="218" t="s">
        <v>134</v>
      </c>
      <c r="G126" s="205"/>
      <c r="H126" s="205"/>
      <c r="I126" s="208"/>
      <c r="J126" s="219">
        <f>BK126</f>
        <v>0</v>
      </c>
      <c r="K126" s="205"/>
      <c r="L126" s="210"/>
      <c r="M126" s="211"/>
      <c r="N126" s="212"/>
      <c r="O126" s="212"/>
      <c r="P126" s="213">
        <f>SUM(P127:P249)</f>
        <v>0</v>
      </c>
      <c r="Q126" s="212"/>
      <c r="R126" s="213">
        <f>SUM(R127:R249)</f>
        <v>221.02614303999999</v>
      </c>
      <c r="S126" s="212"/>
      <c r="T126" s="214">
        <f>SUM(T127:T249)</f>
        <v>976.83400000000006</v>
      </c>
      <c r="U126" s="12"/>
      <c r="V126" s="12"/>
      <c r="W126" s="12"/>
      <c r="X126" s="12"/>
      <c r="Y126" s="12"/>
      <c r="Z126" s="12"/>
      <c r="AA126" s="12"/>
      <c r="AB126" s="12"/>
      <c r="AC126" s="12"/>
      <c r="AD126" s="12"/>
      <c r="AE126" s="12"/>
      <c r="AR126" s="215" t="s">
        <v>83</v>
      </c>
      <c r="AT126" s="216" t="s">
        <v>74</v>
      </c>
      <c r="AU126" s="216" t="s">
        <v>83</v>
      </c>
      <c r="AY126" s="215" t="s">
        <v>133</v>
      </c>
      <c r="BK126" s="217">
        <f>SUM(BK127:BK249)</f>
        <v>0</v>
      </c>
    </row>
    <row r="127" s="2" customFormat="1" ht="33" customHeight="1">
      <c r="A127" s="39"/>
      <c r="B127" s="40"/>
      <c r="C127" s="220" t="s">
        <v>83</v>
      </c>
      <c r="D127" s="220" t="s">
        <v>135</v>
      </c>
      <c r="E127" s="221" t="s">
        <v>136</v>
      </c>
      <c r="F127" s="222" t="s">
        <v>137</v>
      </c>
      <c r="G127" s="223" t="s">
        <v>138</v>
      </c>
      <c r="H127" s="224">
        <v>1200</v>
      </c>
      <c r="I127" s="225"/>
      <c r="J127" s="226">
        <f>ROUND(I127*H127,2)</f>
        <v>0</v>
      </c>
      <c r="K127" s="227"/>
      <c r="L127" s="45"/>
      <c r="M127" s="228" t="s">
        <v>1</v>
      </c>
      <c r="N127" s="229" t="s">
        <v>40</v>
      </c>
      <c r="O127" s="92"/>
      <c r="P127" s="230">
        <f>O127*H127</f>
        <v>0</v>
      </c>
      <c r="Q127" s="230">
        <v>0</v>
      </c>
      <c r="R127" s="230">
        <f>Q127*H127</f>
        <v>0</v>
      </c>
      <c r="S127" s="230">
        <v>0.17999999999999999</v>
      </c>
      <c r="T127" s="231">
        <f>S127*H127</f>
        <v>216</v>
      </c>
      <c r="U127" s="39"/>
      <c r="V127" s="39"/>
      <c r="W127" s="39"/>
      <c r="X127" s="39"/>
      <c r="Y127" s="39"/>
      <c r="Z127" s="39"/>
      <c r="AA127" s="39"/>
      <c r="AB127" s="39"/>
      <c r="AC127" s="39"/>
      <c r="AD127" s="39"/>
      <c r="AE127" s="39"/>
      <c r="AR127" s="232" t="s">
        <v>139</v>
      </c>
      <c r="AT127" s="232" t="s">
        <v>135</v>
      </c>
      <c r="AU127" s="232" t="s">
        <v>85</v>
      </c>
      <c r="AY127" s="18" t="s">
        <v>133</v>
      </c>
      <c r="BE127" s="233">
        <f>IF(N127="základní",J127,0)</f>
        <v>0</v>
      </c>
      <c r="BF127" s="233">
        <f>IF(N127="snížená",J127,0)</f>
        <v>0</v>
      </c>
      <c r="BG127" s="233">
        <f>IF(N127="zákl. přenesená",J127,0)</f>
        <v>0</v>
      </c>
      <c r="BH127" s="233">
        <f>IF(N127="sníž. přenesená",J127,0)</f>
        <v>0</v>
      </c>
      <c r="BI127" s="233">
        <f>IF(N127="nulová",J127,0)</f>
        <v>0</v>
      </c>
      <c r="BJ127" s="18" t="s">
        <v>83</v>
      </c>
      <c r="BK127" s="233">
        <f>ROUND(I127*H127,2)</f>
        <v>0</v>
      </c>
      <c r="BL127" s="18" t="s">
        <v>139</v>
      </c>
      <c r="BM127" s="232" t="s">
        <v>140</v>
      </c>
    </row>
    <row r="128" s="13" customFormat="1">
      <c r="A128" s="13"/>
      <c r="B128" s="234"/>
      <c r="C128" s="235"/>
      <c r="D128" s="236" t="s">
        <v>141</v>
      </c>
      <c r="E128" s="237" t="s">
        <v>1</v>
      </c>
      <c r="F128" s="238" t="s">
        <v>142</v>
      </c>
      <c r="G128" s="235"/>
      <c r="H128" s="237" t="s">
        <v>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141</v>
      </c>
      <c r="AU128" s="244" t="s">
        <v>85</v>
      </c>
      <c r="AV128" s="13" t="s">
        <v>83</v>
      </c>
      <c r="AW128" s="13" t="s">
        <v>32</v>
      </c>
      <c r="AX128" s="13" t="s">
        <v>75</v>
      </c>
      <c r="AY128" s="244" t="s">
        <v>133</v>
      </c>
    </row>
    <row r="129" s="13" customFormat="1">
      <c r="A129" s="13"/>
      <c r="B129" s="234"/>
      <c r="C129" s="235"/>
      <c r="D129" s="236" t="s">
        <v>141</v>
      </c>
      <c r="E129" s="237" t="s">
        <v>1</v>
      </c>
      <c r="F129" s="238" t="s">
        <v>143</v>
      </c>
      <c r="G129" s="235"/>
      <c r="H129" s="237" t="s">
        <v>1</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141</v>
      </c>
      <c r="AU129" s="244" t="s">
        <v>85</v>
      </c>
      <c r="AV129" s="13" t="s">
        <v>83</v>
      </c>
      <c r="AW129" s="13" t="s">
        <v>32</v>
      </c>
      <c r="AX129" s="13" t="s">
        <v>75</v>
      </c>
      <c r="AY129" s="244" t="s">
        <v>133</v>
      </c>
    </row>
    <row r="130" s="14" customFormat="1">
      <c r="A130" s="14"/>
      <c r="B130" s="245"/>
      <c r="C130" s="246"/>
      <c r="D130" s="236" t="s">
        <v>141</v>
      </c>
      <c r="E130" s="247" t="s">
        <v>1</v>
      </c>
      <c r="F130" s="248" t="s">
        <v>144</v>
      </c>
      <c r="G130" s="246"/>
      <c r="H130" s="249">
        <v>1200</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141</v>
      </c>
      <c r="AU130" s="255" t="s">
        <v>85</v>
      </c>
      <c r="AV130" s="14" t="s">
        <v>85</v>
      </c>
      <c r="AW130" s="14" t="s">
        <v>32</v>
      </c>
      <c r="AX130" s="14" t="s">
        <v>83</v>
      </c>
      <c r="AY130" s="255" t="s">
        <v>133</v>
      </c>
    </row>
    <row r="131" s="2" customFormat="1" ht="37.8" customHeight="1">
      <c r="A131" s="39"/>
      <c r="B131" s="40"/>
      <c r="C131" s="220" t="s">
        <v>85</v>
      </c>
      <c r="D131" s="220" t="s">
        <v>135</v>
      </c>
      <c r="E131" s="221" t="s">
        <v>145</v>
      </c>
      <c r="F131" s="222" t="s">
        <v>146</v>
      </c>
      <c r="G131" s="223" t="s">
        <v>138</v>
      </c>
      <c r="H131" s="224">
        <v>618</v>
      </c>
      <c r="I131" s="225"/>
      <c r="J131" s="226">
        <f>ROUND(I131*H131,2)</f>
        <v>0</v>
      </c>
      <c r="K131" s="227"/>
      <c r="L131" s="45"/>
      <c r="M131" s="228" t="s">
        <v>1</v>
      </c>
      <c r="N131" s="229" t="s">
        <v>40</v>
      </c>
      <c r="O131" s="92"/>
      <c r="P131" s="230">
        <f>O131*H131</f>
        <v>0</v>
      </c>
      <c r="Q131" s="230">
        <v>0</v>
      </c>
      <c r="R131" s="230">
        <f>Q131*H131</f>
        <v>0</v>
      </c>
      <c r="S131" s="230">
        <v>0.28999999999999998</v>
      </c>
      <c r="T131" s="231">
        <f>S131*H131</f>
        <v>179.22</v>
      </c>
      <c r="U131" s="39"/>
      <c r="V131" s="39"/>
      <c r="W131" s="39"/>
      <c r="X131" s="39"/>
      <c r="Y131" s="39"/>
      <c r="Z131" s="39"/>
      <c r="AA131" s="39"/>
      <c r="AB131" s="39"/>
      <c r="AC131" s="39"/>
      <c r="AD131" s="39"/>
      <c r="AE131" s="39"/>
      <c r="AR131" s="232" t="s">
        <v>139</v>
      </c>
      <c r="AT131" s="232" t="s">
        <v>135</v>
      </c>
      <c r="AU131" s="232" t="s">
        <v>85</v>
      </c>
      <c r="AY131" s="18" t="s">
        <v>133</v>
      </c>
      <c r="BE131" s="233">
        <f>IF(N131="základní",J131,0)</f>
        <v>0</v>
      </c>
      <c r="BF131" s="233">
        <f>IF(N131="snížená",J131,0)</f>
        <v>0</v>
      </c>
      <c r="BG131" s="233">
        <f>IF(N131="zákl. přenesená",J131,0)</f>
        <v>0</v>
      </c>
      <c r="BH131" s="233">
        <f>IF(N131="sníž. přenesená",J131,0)</f>
        <v>0</v>
      </c>
      <c r="BI131" s="233">
        <f>IF(N131="nulová",J131,0)</f>
        <v>0</v>
      </c>
      <c r="BJ131" s="18" t="s">
        <v>83</v>
      </c>
      <c r="BK131" s="233">
        <f>ROUND(I131*H131,2)</f>
        <v>0</v>
      </c>
      <c r="BL131" s="18" t="s">
        <v>139</v>
      </c>
      <c r="BM131" s="232" t="s">
        <v>147</v>
      </c>
    </row>
    <row r="132" s="13" customFormat="1">
      <c r="A132" s="13"/>
      <c r="B132" s="234"/>
      <c r="C132" s="235"/>
      <c r="D132" s="236" t="s">
        <v>141</v>
      </c>
      <c r="E132" s="237" t="s">
        <v>1</v>
      </c>
      <c r="F132" s="238" t="s">
        <v>148</v>
      </c>
      <c r="G132" s="235"/>
      <c r="H132" s="237" t="s">
        <v>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141</v>
      </c>
      <c r="AU132" s="244" t="s">
        <v>85</v>
      </c>
      <c r="AV132" s="13" t="s">
        <v>83</v>
      </c>
      <c r="AW132" s="13" t="s">
        <v>32</v>
      </c>
      <c r="AX132" s="13" t="s">
        <v>75</v>
      </c>
      <c r="AY132" s="244" t="s">
        <v>133</v>
      </c>
    </row>
    <row r="133" s="13" customFormat="1">
      <c r="A133" s="13"/>
      <c r="B133" s="234"/>
      <c r="C133" s="235"/>
      <c r="D133" s="236" t="s">
        <v>141</v>
      </c>
      <c r="E133" s="237" t="s">
        <v>1</v>
      </c>
      <c r="F133" s="238" t="s">
        <v>149</v>
      </c>
      <c r="G133" s="235"/>
      <c r="H133" s="237" t="s">
        <v>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141</v>
      </c>
      <c r="AU133" s="244" t="s">
        <v>85</v>
      </c>
      <c r="AV133" s="13" t="s">
        <v>83</v>
      </c>
      <c r="AW133" s="13" t="s">
        <v>32</v>
      </c>
      <c r="AX133" s="13" t="s">
        <v>75</v>
      </c>
      <c r="AY133" s="244" t="s">
        <v>133</v>
      </c>
    </row>
    <row r="134" s="14" customFormat="1">
      <c r="A134" s="14"/>
      <c r="B134" s="245"/>
      <c r="C134" s="246"/>
      <c r="D134" s="236" t="s">
        <v>141</v>
      </c>
      <c r="E134" s="247" t="s">
        <v>1</v>
      </c>
      <c r="F134" s="248" t="s">
        <v>150</v>
      </c>
      <c r="G134" s="246"/>
      <c r="H134" s="249">
        <v>309</v>
      </c>
      <c r="I134" s="250"/>
      <c r="J134" s="246"/>
      <c r="K134" s="246"/>
      <c r="L134" s="251"/>
      <c r="M134" s="252"/>
      <c r="N134" s="253"/>
      <c r="O134" s="253"/>
      <c r="P134" s="253"/>
      <c r="Q134" s="253"/>
      <c r="R134" s="253"/>
      <c r="S134" s="253"/>
      <c r="T134" s="254"/>
      <c r="U134" s="14"/>
      <c r="V134" s="14"/>
      <c r="W134" s="14"/>
      <c r="X134" s="14"/>
      <c r="Y134" s="14"/>
      <c r="Z134" s="14"/>
      <c r="AA134" s="14"/>
      <c r="AB134" s="14"/>
      <c r="AC134" s="14"/>
      <c r="AD134" s="14"/>
      <c r="AE134" s="14"/>
      <c r="AT134" s="255" t="s">
        <v>141</v>
      </c>
      <c r="AU134" s="255" t="s">
        <v>85</v>
      </c>
      <c r="AV134" s="14" t="s">
        <v>85</v>
      </c>
      <c r="AW134" s="14" t="s">
        <v>32</v>
      </c>
      <c r="AX134" s="14" t="s">
        <v>75</v>
      </c>
      <c r="AY134" s="255" t="s">
        <v>133</v>
      </c>
    </row>
    <row r="135" s="13" customFormat="1">
      <c r="A135" s="13"/>
      <c r="B135" s="234"/>
      <c r="C135" s="235"/>
      <c r="D135" s="236" t="s">
        <v>141</v>
      </c>
      <c r="E135" s="237" t="s">
        <v>1</v>
      </c>
      <c r="F135" s="238" t="s">
        <v>151</v>
      </c>
      <c r="G135" s="235"/>
      <c r="H135" s="237" t="s">
        <v>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141</v>
      </c>
      <c r="AU135" s="244" t="s">
        <v>85</v>
      </c>
      <c r="AV135" s="13" t="s">
        <v>83</v>
      </c>
      <c r="AW135" s="13" t="s">
        <v>32</v>
      </c>
      <c r="AX135" s="13" t="s">
        <v>75</v>
      </c>
      <c r="AY135" s="244" t="s">
        <v>133</v>
      </c>
    </row>
    <row r="136" s="14" customFormat="1">
      <c r="A136" s="14"/>
      <c r="B136" s="245"/>
      <c r="C136" s="246"/>
      <c r="D136" s="236" t="s">
        <v>141</v>
      </c>
      <c r="E136" s="247" t="s">
        <v>1</v>
      </c>
      <c r="F136" s="248" t="s">
        <v>150</v>
      </c>
      <c r="G136" s="246"/>
      <c r="H136" s="249">
        <v>309</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141</v>
      </c>
      <c r="AU136" s="255" t="s">
        <v>85</v>
      </c>
      <c r="AV136" s="14" t="s">
        <v>85</v>
      </c>
      <c r="AW136" s="14" t="s">
        <v>32</v>
      </c>
      <c r="AX136" s="14" t="s">
        <v>75</v>
      </c>
      <c r="AY136" s="255" t="s">
        <v>133</v>
      </c>
    </row>
    <row r="137" s="15" customFormat="1">
      <c r="A137" s="15"/>
      <c r="B137" s="256"/>
      <c r="C137" s="257"/>
      <c r="D137" s="236" t="s">
        <v>141</v>
      </c>
      <c r="E137" s="258" t="s">
        <v>1</v>
      </c>
      <c r="F137" s="259" t="s">
        <v>152</v>
      </c>
      <c r="G137" s="257"/>
      <c r="H137" s="260">
        <v>618</v>
      </c>
      <c r="I137" s="261"/>
      <c r="J137" s="257"/>
      <c r="K137" s="257"/>
      <c r="L137" s="262"/>
      <c r="M137" s="263"/>
      <c r="N137" s="264"/>
      <c r="O137" s="264"/>
      <c r="P137" s="264"/>
      <c r="Q137" s="264"/>
      <c r="R137" s="264"/>
      <c r="S137" s="264"/>
      <c r="T137" s="265"/>
      <c r="U137" s="15"/>
      <c r="V137" s="15"/>
      <c r="W137" s="15"/>
      <c r="X137" s="15"/>
      <c r="Y137" s="15"/>
      <c r="Z137" s="15"/>
      <c r="AA137" s="15"/>
      <c r="AB137" s="15"/>
      <c r="AC137" s="15"/>
      <c r="AD137" s="15"/>
      <c r="AE137" s="15"/>
      <c r="AT137" s="266" t="s">
        <v>141</v>
      </c>
      <c r="AU137" s="266" t="s">
        <v>85</v>
      </c>
      <c r="AV137" s="15" t="s">
        <v>139</v>
      </c>
      <c r="AW137" s="15" t="s">
        <v>32</v>
      </c>
      <c r="AX137" s="15" t="s">
        <v>83</v>
      </c>
      <c r="AY137" s="266" t="s">
        <v>133</v>
      </c>
    </row>
    <row r="138" s="2" customFormat="1" ht="37.8" customHeight="1">
      <c r="A138" s="39"/>
      <c r="B138" s="40"/>
      <c r="C138" s="220" t="s">
        <v>153</v>
      </c>
      <c r="D138" s="220" t="s">
        <v>135</v>
      </c>
      <c r="E138" s="221" t="s">
        <v>154</v>
      </c>
      <c r="F138" s="222" t="s">
        <v>155</v>
      </c>
      <c r="G138" s="223" t="s">
        <v>138</v>
      </c>
      <c r="H138" s="224">
        <v>536</v>
      </c>
      <c r="I138" s="225"/>
      <c r="J138" s="226">
        <f>ROUND(I138*H138,2)</f>
        <v>0</v>
      </c>
      <c r="K138" s="227"/>
      <c r="L138" s="45"/>
      <c r="M138" s="228" t="s">
        <v>1</v>
      </c>
      <c r="N138" s="229" t="s">
        <v>40</v>
      </c>
      <c r="O138" s="92"/>
      <c r="P138" s="230">
        <f>O138*H138</f>
        <v>0</v>
      </c>
      <c r="Q138" s="230">
        <v>0</v>
      </c>
      <c r="R138" s="230">
        <f>Q138*H138</f>
        <v>0</v>
      </c>
      <c r="S138" s="230">
        <v>0.44</v>
      </c>
      <c r="T138" s="231">
        <f>S138*H138</f>
        <v>235.84</v>
      </c>
      <c r="U138" s="39"/>
      <c r="V138" s="39"/>
      <c r="W138" s="39"/>
      <c r="X138" s="39"/>
      <c r="Y138" s="39"/>
      <c r="Z138" s="39"/>
      <c r="AA138" s="39"/>
      <c r="AB138" s="39"/>
      <c r="AC138" s="39"/>
      <c r="AD138" s="39"/>
      <c r="AE138" s="39"/>
      <c r="AR138" s="232" t="s">
        <v>139</v>
      </c>
      <c r="AT138" s="232" t="s">
        <v>135</v>
      </c>
      <c r="AU138" s="232" t="s">
        <v>85</v>
      </c>
      <c r="AY138" s="18" t="s">
        <v>133</v>
      </c>
      <c r="BE138" s="233">
        <f>IF(N138="základní",J138,0)</f>
        <v>0</v>
      </c>
      <c r="BF138" s="233">
        <f>IF(N138="snížená",J138,0)</f>
        <v>0</v>
      </c>
      <c r="BG138" s="233">
        <f>IF(N138="zákl. přenesená",J138,0)</f>
        <v>0</v>
      </c>
      <c r="BH138" s="233">
        <f>IF(N138="sníž. přenesená",J138,0)</f>
        <v>0</v>
      </c>
      <c r="BI138" s="233">
        <f>IF(N138="nulová",J138,0)</f>
        <v>0</v>
      </c>
      <c r="BJ138" s="18" t="s">
        <v>83</v>
      </c>
      <c r="BK138" s="233">
        <f>ROUND(I138*H138,2)</f>
        <v>0</v>
      </c>
      <c r="BL138" s="18" t="s">
        <v>139</v>
      </c>
      <c r="BM138" s="232" t="s">
        <v>156</v>
      </c>
    </row>
    <row r="139" s="13" customFormat="1">
      <c r="A139" s="13"/>
      <c r="B139" s="234"/>
      <c r="C139" s="235"/>
      <c r="D139" s="236" t="s">
        <v>141</v>
      </c>
      <c r="E139" s="237" t="s">
        <v>1</v>
      </c>
      <c r="F139" s="238" t="s">
        <v>148</v>
      </c>
      <c r="G139" s="235"/>
      <c r="H139" s="237" t="s">
        <v>1</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141</v>
      </c>
      <c r="AU139" s="244" t="s">
        <v>85</v>
      </c>
      <c r="AV139" s="13" t="s">
        <v>83</v>
      </c>
      <c r="AW139" s="13" t="s">
        <v>32</v>
      </c>
      <c r="AX139" s="13" t="s">
        <v>75</v>
      </c>
      <c r="AY139" s="244" t="s">
        <v>133</v>
      </c>
    </row>
    <row r="140" s="13" customFormat="1">
      <c r="A140" s="13"/>
      <c r="B140" s="234"/>
      <c r="C140" s="235"/>
      <c r="D140" s="236" t="s">
        <v>141</v>
      </c>
      <c r="E140" s="237" t="s">
        <v>1</v>
      </c>
      <c r="F140" s="238" t="s">
        <v>157</v>
      </c>
      <c r="G140" s="235"/>
      <c r="H140" s="237" t="s">
        <v>1</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141</v>
      </c>
      <c r="AU140" s="244" t="s">
        <v>85</v>
      </c>
      <c r="AV140" s="13" t="s">
        <v>83</v>
      </c>
      <c r="AW140" s="13" t="s">
        <v>32</v>
      </c>
      <c r="AX140" s="13" t="s">
        <v>75</v>
      </c>
      <c r="AY140" s="244" t="s">
        <v>133</v>
      </c>
    </row>
    <row r="141" s="14" customFormat="1">
      <c r="A141" s="14"/>
      <c r="B141" s="245"/>
      <c r="C141" s="246"/>
      <c r="D141" s="236" t="s">
        <v>141</v>
      </c>
      <c r="E141" s="247" t="s">
        <v>1</v>
      </c>
      <c r="F141" s="248" t="s">
        <v>158</v>
      </c>
      <c r="G141" s="246"/>
      <c r="H141" s="249">
        <v>268</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141</v>
      </c>
      <c r="AU141" s="255" t="s">
        <v>85</v>
      </c>
      <c r="AV141" s="14" t="s">
        <v>85</v>
      </c>
      <c r="AW141" s="14" t="s">
        <v>32</v>
      </c>
      <c r="AX141" s="14" t="s">
        <v>75</v>
      </c>
      <c r="AY141" s="255" t="s">
        <v>133</v>
      </c>
    </row>
    <row r="142" s="13" customFormat="1">
      <c r="A142" s="13"/>
      <c r="B142" s="234"/>
      <c r="C142" s="235"/>
      <c r="D142" s="236" t="s">
        <v>141</v>
      </c>
      <c r="E142" s="237" t="s">
        <v>1</v>
      </c>
      <c r="F142" s="238" t="s">
        <v>159</v>
      </c>
      <c r="G142" s="235"/>
      <c r="H142" s="237" t="s">
        <v>1</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141</v>
      </c>
      <c r="AU142" s="244" t="s">
        <v>85</v>
      </c>
      <c r="AV142" s="13" t="s">
        <v>83</v>
      </c>
      <c r="AW142" s="13" t="s">
        <v>32</v>
      </c>
      <c r="AX142" s="13" t="s">
        <v>75</v>
      </c>
      <c r="AY142" s="244" t="s">
        <v>133</v>
      </c>
    </row>
    <row r="143" s="14" customFormat="1">
      <c r="A143" s="14"/>
      <c r="B143" s="245"/>
      <c r="C143" s="246"/>
      <c r="D143" s="236" t="s">
        <v>141</v>
      </c>
      <c r="E143" s="247" t="s">
        <v>1</v>
      </c>
      <c r="F143" s="248" t="s">
        <v>158</v>
      </c>
      <c r="G143" s="246"/>
      <c r="H143" s="249">
        <v>268</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141</v>
      </c>
      <c r="AU143" s="255" t="s">
        <v>85</v>
      </c>
      <c r="AV143" s="14" t="s">
        <v>85</v>
      </c>
      <c r="AW143" s="14" t="s">
        <v>32</v>
      </c>
      <c r="AX143" s="14" t="s">
        <v>75</v>
      </c>
      <c r="AY143" s="255" t="s">
        <v>133</v>
      </c>
    </row>
    <row r="144" s="15" customFormat="1">
      <c r="A144" s="15"/>
      <c r="B144" s="256"/>
      <c r="C144" s="257"/>
      <c r="D144" s="236" t="s">
        <v>141</v>
      </c>
      <c r="E144" s="258" t="s">
        <v>1</v>
      </c>
      <c r="F144" s="259" t="s">
        <v>152</v>
      </c>
      <c r="G144" s="257"/>
      <c r="H144" s="260">
        <v>536</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141</v>
      </c>
      <c r="AU144" s="266" t="s">
        <v>85</v>
      </c>
      <c r="AV144" s="15" t="s">
        <v>139</v>
      </c>
      <c r="AW144" s="15" t="s">
        <v>32</v>
      </c>
      <c r="AX144" s="15" t="s">
        <v>83</v>
      </c>
      <c r="AY144" s="266" t="s">
        <v>133</v>
      </c>
    </row>
    <row r="145" s="2" customFormat="1" ht="37.8" customHeight="1">
      <c r="A145" s="39"/>
      <c r="B145" s="40"/>
      <c r="C145" s="220" t="s">
        <v>139</v>
      </c>
      <c r="D145" s="220" t="s">
        <v>135</v>
      </c>
      <c r="E145" s="221" t="s">
        <v>160</v>
      </c>
      <c r="F145" s="222" t="s">
        <v>161</v>
      </c>
      <c r="G145" s="223" t="s">
        <v>138</v>
      </c>
      <c r="H145" s="224">
        <v>256</v>
      </c>
      <c r="I145" s="225"/>
      <c r="J145" s="226">
        <f>ROUND(I145*H145,2)</f>
        <v>0</v>
      </c>
      <c r="K145" s="227"/>
      <c r="L145" s="45"/>
      <c r="M145" s="228" t="s">
        <v>1</v>
      </c>
      <c r="N145" s="229" t="s">
        <v>40</v>
      </c>
      <c r="O145" s="92"/>
      <c r="P145" s="230">
        <f>O145*H145</f>
        <v>0</v>
      </c>
      <c r="Q145" s="230">
        <v>0</v>
      </c>
      <c r="R145" s="230">
        <f>Q145*H145</f>
        <v>0</v>
      </c>
      <c r="S145" s="230">
        <v>0.57999999999999996</v>
      </c>
      <c r="T145" s="231">
        <f>S145*H145</f>
        <v>148.47999999999999</v>
      </c>
      <c r="U145" s="39"/>
      <c r="V145" s="39"/>
      <c r="W145" s="39"/>
      <c r="X145" s="39"/>
      <c r="Y145" s="39"/>
      <c r="Z145" s="39"/>
      <c r="AA145" s="39"/>
      <c r="AB145" s="39"/>
      <c r="AC145" s="39"/>
      <c r="AD145" s="39"/>
      <c r="AE145" s="39"/>
      <c r="AR145" s="232" t="s">
        <v>139</v>
      </c>
      <c r="AT145" s="232" t="s">
        <v>135</v>
      </c>
      <c r="AU145" s="232" t="s">
        <v>85</v>
      </c>
      <c r="AY145" s="18" t="s">
        <v>133</v>
      </c>
      <c r="BE145" s="233">
        <f>IF(N145="základní",J145,0)</f>
        <v>0</v>
      </c>
      <c r="BF145" s="233">
        <f>IF(N145="snížená",J145,0)</f>
        <v>0</v>
      </c>
      <c r="BG145" s="233">
        <f>IF(N145="zákl. přenesená",J145,0)</f>
        <v>0</v>
      </c>
      <c r="BH145" s="233">
        <f>IF(N145="sníž. přenesená",J145,0)</f>
        <v>0</v>
      </c>
      <c r="BI145" s="233">
        <f>IF(N145="nulová",J145,0)</f>
        <v>0</v>
      </c>
      <c r="BJ145" s="18" t="s">
        <v>83</v>
      </c>
      <c r="BK145" s="233">
        <f>ROUND(I145*H145,2)</f>
        <v>0</v>
      </c>
      <c r="BL145" s="18" t="s">
        <v>139</v>
      </c>
      <c r="BM145" s="232" t="s">
        <v>162</v>
      </c>
    </row>
    <row r="146" s="13" customFormat="1">
      <c r="A146" s="13"/>
      <c r="B146" s="234"/>
      <c r="C146" s="235"/>
      <c r="D146" s="236" t="s">
        <v>141</v>
      </c>
      <c r="E146" s="237" t="s">
        <v>1</v>
      </c>
      <c r="F146" s="238" t="s">
        <v>163</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85</v>
      </c>
      <c r="AV146" s="13" t="s">
        <v>83</v>
      </c>
      <c r="AW146" s="13" t="s">
        <v>32</v>
      </c>
      <c r="AX146" s="13" t="s">
        <v>75</v>
      </c>
      <c r="AY146" s="244" t="s">
        <v>133</v>
      </c>
    </row>
    <row r="147" s="14" customFormat="1">
      <c r="A147" s="14"/>
      <c r="B147" s="245"/>
      <c r="C147" s="246"/>
      <c r="D147" s="236" t="s">
        <v>141</v>
      </c>
      <c r="E147" s="247" t="s">
        <v>1</v>
      </c>
      <c r="F147" s="248" t="s">
        <v>164</v>
      </c>
      <c r="G147" s="246"/>
      <c r="H147" s="249">
        <v>128</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85</v>
      </c>
      <c r="AV147" s="14" t="s">
        <v>85</v>
      </c>
      <c r="AW147" s="14" t="s">
        <v>32</v>
      </c>
      <c r="AX147" s="14" t="s">
        <v>75</v>
      </c>
      <c r="AY147" s="255" t="s">
        <v>133</v>
      </c>
    </row>
    <row r="148" s="13" customFormat="1">
      <c r="A148" s="13"/>
      <c r="B148" s="234"/>
      <c r="C148" s="235"/>
      <c r="D148" s="236" t="s">
        <v>141</v>
      </c>
      <c r="E148" s="237" t="s">
        <v>1</v>
      </c>
      <c r="F148" s="238" t="s">
        <v>165</v>
      </c>
      <c r="G148" s="235"/>
      <c r="H148" s="237" t="s">
        <v>1</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141</v>
      </c>
      <c r="AU148" s="244" t="s">
        <v>85</v>
      </c>
      <c r="AV148" s="13" t="s">
        <v>83</v>
      </c>
      <c r="AW148" s="13" t="s">
        <v>32</v>
      </c>
      <c r="AX148" s="13" t="s">
        <v>75</v>
      </c>
      <c r="AY148" s="244" t="s">
        <v>133</v>
      </c>
    </row>
    <row r="149" s="13" customFormat="1">
      <c r="A149" s="13"/>
      <c r="B149" s="234"/>
      <c r="C149" s="235"/>
      <c r="D149" s="236" t="s">
        <v>141</v>
      </c>
      <c r="E149" s="237" t="s">
        <v>1</v>
      </c>
      <c r="F149" s="238" t="s">
        <v>166</v>
      </c>
      <c r="G149" s="235"/>
      <c r="H149" s="237" t="s">
        <v>1</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141</v>
      </c>
      <c r="AU149" s="244" t="s">
        <v>85</v>
      </c>
      <c r="AV149" s="13" t="s">
        <v>83</v>
      </c>
      <c r="AW149" s="13" t="s">
        <v>32</v>
      </c>
      <c r="AX149" s="13" t="s">
        <v>75</v>
      </c>
      <c r="AY149" s="244" t="s">
        <v>133</v>
      </c>
    </row>
    <row r="150" s="14" customFormat="1">
      <c r="A150" s="14"/>
      <c r="B150" s="245"/>
      <c r="C150" s="246"/>
      <c r="D150" s="236" t="s">
        <v>141</v>
      </c>
      <c r="E150" s="247" t="s">
        <v>1</v>
      </c>
      <c r="F150" s="248" t="s">
        <v>164</v>
      </c>
      <c r="G150" s="246"/>
      <c r="H150" s="249">
        <v>128</v>
      </c>
      <c r="I150" s="250"/>
      <c r="J150" s="246"/>
      <c r="K150" s="246"/>
      <c r="L150" s="251"/>
      <c r="M150" s="252"/>
      <c r="N150" s="253"/>
      <c r="O150" s="253"/>
      <c r="P150" s="253"/>
      <c r="Q150" s="253"/>
      <c r="R150" s="253"/>
      <c r="S150" s="253"/>
      <c r="T150" s="254"/>
      <c r="U150" s="14"/>
      <c r="V150" s="14"/>
      <c r="W150" s="14"/>
      <c r="X150" s="14"/>
      <c r="Y150" s="14"/>
      <c r="Z150" s="14"/>
      <c r="AA150" s="14"/>
      <c r="AB150" s="14"/>
      <c r="AC150" s="14"/>
      <c r="AD150" s="14"/>
      <c r="AE150" s="14"/>
      <c r="AT150" s="255" t="s">
        <v>141</v>
      </c>
      <c r="AU150" s="255" t="s">
        <v>85</v>
      </c>
      <c r="AV150" s="14" t="s">
        <v>85</v>
      </c>
      <c r="AW150" s="14" t="s">
        <v>32</v>
      </c>
      <c r="AX150" s="14" t="s">
        <v>75</v>
      </c>
      <c r="AY150" s="255" t="s">
        <v>133</v>
      </c>
    </row>
    <row r="151" s="15" customFormat="1">
      <c r="A151" s="15"/>
      <c r="B151" s="256"/>
      <c r="C151" s="257"/>
      <c r="D151" s="236" t="s">
        <v>141</v>
      </c>
      <c r="E151" s="258" t="s">
        <v>1</v>
      </c>
      <c r="F151" s="259" t="s">
        <v>152</v>
      </c>
      <c r="G151" s="257"/>
      <c r="H151" s="260">
        <v>256</v>
      </c>
      <c r="I151" s="261"/>
      <c r="J151" s="257"/>
      <c r="K151" s="257"/>
      <c r="L151" s="262"/>
      <c r="M151" s="263"/>
      <c r="N151" s="264"/>
      <c r="O151" s="264"/>
      <c r="P151" s="264"/>
      <c r="Q151" s="264"/>
      <c r="R151" s="264"/>
      <c r="S151" s="264"/>
      <c r="T151" s="265"/>
      <c r="U151" s="15"/>
      <c r="V151" s="15"/>
      <c r="W151" s="15"/>
      <c r="X151" s="15"/>
      <c r="Y151" s="15"/>
      <c r="Z151" s="15"/>
      <c r="AA151" s="15"/>
      <c r="AB151" s="15"/>
      <c r="AC151" s="15"/>
      <c r="AD151" s="15"/>
      <c r="AE151" s="15"/>
      <c r="AT151" s="266" t="s">
        <v>141</v>
      </c>
      <c r="AU151" s="266" t="s">
        <v>85</v>
      </c>
      <c r="AV151" s="15" t="s">
        <v>139</v>
      </c>
      <c r="AW151" s="15" t="s">
        <v>32</v>
      </c>
      <c r="AX151" s="15" t="s">
        <v>83</v>
      </c>
      <c r="AY151" s="266" t="s">
        <v>133</v>
      </c>
    </row>
    <row r="152" s="2" customFormat="1" ht="24.15" customHeight="1">
      <c r="A152" s="39"/>
      <c r="B152" s="40"/>
      <c r="C152" s="220" t="s">
        <v>167</v>
      </c>
      <c r="D152" s="220" t="s">
        <v>135</v>
      </c>
      <c r="E152" s="221" t="s">
        <v>168</v>
      </c>
      <c r="F152" s="222" t="s">
        <v>169</v>
      </c>
      <c r="G152" s="223" t="s">
        <v>138</v>
      </c>
      <c r="H152" s="224">
        <v>447</v>
      </c>
      <c r="I152" s="225"/>
      <c r="J152" s="226">
        <f>ROUND(I152*H152,2)</f>
        <v>0</v>
      </c>
      <c r="K152" s="227"/>
      <c r="L152" s="45"/>
      <c r="M152" s="228" t="s">
        <v>1</v>
      </c>
      <c r="N152" s="229" t="s">
        <v>40</v>
      </c>
      <c r="O152" s="92"/>
      <c r="P152" s="230">
        <f>O152*H152</f>
        <v>0</v>
      </c>
      <c r="Q152" s="230">
        <v>4.0000000000000003E-05</v>
      </c>
      <c r="R152" s="230">
        <f>Q152*H152</f>
        <v>0.01788</v>
      </c>
      <c r="S152" s="230">
        <v>0.091999999999999998</v>
      </c>
      <c r="T152" s="231">
        <f>S152*H152</f>
        <v>41.124000000000002</v>
      </c>
      <c r="U152" s="39"/>
      <c r="V152" s="39"/>
      <c r="W152" s="39"/>
      <c r="X152" s="39"/>
      <c r="Y152" s="39"/>
      <c r="Z152" s="39"/>
      <c r="AA152" s="39"/>
      <c r="AB152" s="39"/>
      <c r="AC152" s="39"/>
      <c r="AD152" s="39"/>
      <c r="AE152" s="39"/>
      <c r="AR152" s="232" t="s">
        <v>139</v>
      </c>
      <c r="AT152" s="232" t="s">
        <v>135</v>
      </c>
      <c r="AU152" s="232" t="s">
        <v>85</v>
      </c>
      <c r="AY152" s="18" t="s">
        <v>133</v>
      </c>
      <c r="BE152" s="233">
        <f>IF(N152="základní",J152,0)</f>
        <v>0</v>
      </c>
      <c r="BF152" s="233">
        <f>IF(N152="snížená",J152,0)</f>
        <v>0</v>
      </c>
      <c r="BG152" s="233">
        <f>IF(N152="zákl. přenesená",J152,0)</f>
        <v>0</v>
      </c>
      <c r="BH152" s="233">
        <f>IF(N152="sníž. přenesená",J152,0)</f>
        <v>0</v>
      </c>
      <c r="BI152" s="233">
        <f>IF(N152="nulová",J152,0)</f>
        <v>0</v>
      </c>
      <c r="BJ152" s="18" t="s">
        <v>83</v>
      </c>
      <c r="BK152" s="233">
        <f>ROUND(I152*H152,2)</f>
        <v>0</v>
      </c>
      <c r="BL152" s="18" t="s">
        <v>139</v>
      </c>
      <c r="BM152" s="232" t="s">
        <v>170</v>
      </c>
    </row>
    <row r="153" s="13" customFormat="1">
      <c r="A153" s="13"/>
      <c r="B153" s="234"/>
      <c r="C153" s="235"/>
      <c r="D153" s="236" t="s">
        <v>141</v>
      </c>
      <c r="E153" s="237" t="s">
        <v>1</v>
      </c>
      <c r="F153" s="238" t="s">
        <v>148</v>
      </c>
      <c r="G153" s="235"/>
      <c r="H153" s="237" t="s">
        <v>1</v>
      </c>
      <c r="I153" s="239"/>
      <c r="J153" s="235"/>
      <c r="K153" s="235"/>
      <c r="L153" s="240"/>
      <c r="M153" s="241"/>
      <c r="N153" s="242"/>
      <c r="O153" s="242"/>
      <c r="P153" s="242"/>
      <c r="Q153" s="242"/>
      <c r="R153" s="242"/>
      <c r="S153" s="242"/>
      <c r="T153" s="243"/>
      <c r="U153" s="13"/>
      <c r="V153" s="13"/>
      <c r="W153" s="13"/>
      <c r="X153" s="13"/>
      <c r="Y153" s="13"/>
      <c r="Z153" s="13"/>
      <c r="AA153" s="13"/>
      <c r="AB153" s="13"/>
      <c r="AC153" s="13"/>
      <c r="AD153" s="13"/>
      <c r="AE153" s="13"/>
      <c r="AT153" s="244" t="s">
        <v>141</v>
      </c>
      <c r="AU153" s="244" t="s">
        <v>85</v>
      </c>
      <c r="AV153" s="13" t="s">
        <v>83</v>
      </c>
      <c r="AW153" s="13" t="s">
        <v>32</v>
      </c>
      <c r="AX153" s="13" t="s">
        <v>75</v>
      </c>
      <c r="AY153" s="244" t="s">
        <v>133</v>
      </c>
    </row>
    <row r="154" s="13" customFormat="1">
      <c r="A154" s="13"/>
      <c r="B154" s="234"/>
      <c r="C154" s="235"/>
      <c r="D154" s="236" t="s">
        <v>141</v>
      </c>
      <c r="E154" s="237" t="s">
        <v>1</v>
      </c>
      <c r="F154" s="238" t="s">
        <v>171</v>
      </c>
      <c r="G154" s="235"/>
      <c r="H154" s="237" t="s">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141</v>
      </c>
      <c r="AU154" s="244" t="s">
        <v>85</v>
      </c>
      <c r="AV154" s="13" t="s">
        <v>83</v>
      </c>
      <c r="AW154" s="13" t="s">
        <v>32</v>
      </c>
      <c r="AX154" s="13" t="s">
        <v>75</v>
      </c>
      <c r="AY154" s="244" t="s">
        <v>133</v>
      </c>
    </row>
    <row r="155" s="14" customFormat="1">
      <c r="A155" s="14"/>
      <c r="B155" s="245"/>
      <c r="C155" s="246"/>
      <c r="D155" s="236" t="s">
        <v>141</v>
      </c>
      <c r="E155" s="247" t="s">
        <v>1</v>
      </c>
      <c r="F155" s="248" t="s">
        <v>172</v>
      </c>
      <c r="G155" s="246"/>
      <c r="H155" s="249">
        <v>447</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141</v>
      </c>
      <c r="AU155" s="255" t="s">
        <v>85</v>
      </c>
      <c r="AV155" s="14" t="s">
        <v>85</v>
      </c>
      <c r="AW155" s="14" t="s">
        <v>32</v>
      </c>
      <c r="AX155" s="14" t="s">
        <v>83</v>
      </c>
      <c r="AY155" s="255" t="s">
        <v>133</v>
      </c>
    </row>
    <row r="156" s="2" customFormat="1" ht="24.15" customHeight="1">
      <c r="A156" s="39"/>
      <c r="B156" s="40"/>
      <c r="C156" s="220" t="s">
        <v>173</v>
      </c>
      <c r="D156" s="220" t="s">
        <v>135</v>
      </c>
      <c r="E156" s="221" t="s">
        <v>174</v>
      </c>
      <c r="F156" s="222" t="s">
        <v>175</v>
      </c>
      <c r="G156" s="223" t="s">
        <v>138</v>
      </c>
      <c r="H156" s="224">
        <v>564</v>
      </c>
      <c r="I156" s="225"/>
      <c r="J156" s="226">
        <f>ROUND(I156*H156,2)</f>
        <v>0</v>
      </c>
      <c r="K156" s="227"/>
      <c r="L156" s="45"/>
      <c r="M156" s="228" t="s">
        <v>1</v>
      </c>
      <c r="N156" s="229" t="s">
        <v>40</v>
      </c>
      <c r="O156" s="92"/>
      <c r="P156" s="230">
        <f>O156*H156</f>
        <v>0</v>
      </c>
      <c r="Q156" s="230">
        <v>6.9999999999999994E-05</v>
      </c>
      <c r="R156" s="230">
        <f>Q156*H156</f>
        <v>0.039479999999999994</v>
      </c>
      <c r="S156" s="230">
        <v>0.11500000000000001</v>
      </c>
      <c r="T156" s="231">
        <f>S156*H156</f>
        <v>64.859999999999999</v>
      </c>
      <c r="U156" s="39"/>
      <c r="V156" s="39"/>
      <c r="W156" s="39"/>
      <c r="X156" s="39"/>
      <c r="Y156" s="39"/>
      <c r="Z156" s="39"/>
      <c r="AA156" s="39"/>
      <c r="AB156" s="39"/>
      <c r="AC156" s="39"/>
      <c r="AD156" s="39"/>
      <c r="AE156" s="39"/>
      <c r="AR156" s="232" t="s">
        <v>139</v>
      </c>
      <c r="AT156" s="232" t="s">
        <v>135</v>
      </c>
      <c r="AU156" s="232" t="s">
        <v>85</v>
      </c>
      <c r="AY156" s="18" t="s">
        <v>133</v>
      </c>
      <c r="BE156" s="233">
        <f>IF(N156="základní",J156,0)</f>
        <v>0</v>
      </c>
      <c r="BF156" s="233">
        <f>IF(N156="snížená",J156,0)</f>
        <v>0</v>
      </c>
      <c r="BG156" s="233">
        <f>IF(N156="zákl. přenesená",J156,0)</f>
        <v>0</v>
      </c>
      <c r="BH156" s="233">
        <f>IF(N156="sníž. přenesená",J156,0)</f>
        <v>0</v>
      </c>
      <c r="BI156" s="233">
        <f>IF(N156="nulová",J156,0)</f>
        <v>0</v>
      </c>
      <c r="BJ156" s="18" t="s">
        <v>83</v>
      </c>
      <c r="BK156" s="233">
        <f>ROUND(I156*H156,2)</f>
        <v>0</v>
      </c>
      <c r="BL156" s="18" t="s">
        <v>139</v>
      </c>
      <c r="BM156" s="232" t="s">
        <v>176</v>
      </c>
    </row>
    <row r="157" s="13" customFormat="1">
      <c r="A157" s="13"/>
      <c r="B157" s="234"/>
      <c r="C157" s="235"/>
      <c r="D157" s="236" t="s">
        <v>141</v>
      </c>
      <c r="E157" s="237" t="s">
        <v>1</v>
      </c>
      <c r="F157" s="238" t="s">
        <v>148</v>
      </c>
      <c r="G157" s="235"/>
      <c r="H157" s="237" t="s">
        <v>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141</v>
      </c>
      <c r="AU157" s="244" t="s">
        <v>85</v>
      </c>
      <c r="AV157" s="13" t="s">
        <v>83</v>
      </c>
      <c r="AW157" s="13" t="s">
        <v>32</v>
      </c>
      <c r="AX157" s="13" t="s">
        <v>75</v>
      </c>
      <c r="AY157" s="244" t="s">
        <v>133</v>
      </c>
    </row>
    <row r="158" s="13" customFormat="1">
      <c r="A158" s="13"/>
      <c r="B158" s="234"/>
      <c r="C158" s="235"/>
      <c r="D158" s="236" t="s">
        <v>141</v>
      </c>
      <c r="E158" s="237" t="s">
        <v>1</v>
      </c>
      <c r="F158" s="238" t="s">
        <v>177</v>
      </c>
      <c r="G158" s="235"/>
      <c r="H158" s="237" t="s">
        <v>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141</v>
      </c>
      <c r="AU158" s="244" t="s">
        <v>85</v>
      </c>
      <c r="AV158" s="13" t="s">
        <v>83</v>
      </c>
      <c r="AW158" s="13" t="s">
        <v>32</v>
      </c>
      <c r="AX158" s="13" t="s">
        <v>75</v>
      </c>
      <c r="AY158" s="244" t="s">
        <v>133</v>
      </c>
    </row>
    <row r="159" s="14" customFormat="1">
      <c r="A159" s="14"/>
      <c r="B159" s="245"/>
      <c r="C159" s="246"/>
      <c r="D159" s="236" t="s">
        <v>141</v>
      </c>
      <c r="E159" s="247" t="s">
        <v>1</v>
      </c>
      <c r="F159" s="248" t="s">
        <v>178</v>
      </c>
      <c r="G159" s="246"/>
      <c r="H159" s="249">
        <v>356</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141</v>
      </c>
      <c r="AU159" s="255" t="s">
        <v>85</v>
      </c>
      <c r="AV159" s="14" t="s">
        <v>85</v>
      </c>
      <c r="AW159" s="14" t="s">
        <v>32</v>
      </c>
      <c r="AX159" s="14" t="s">
        <v>75</v>
      </c>
      <c r="AY159" s="255" t="s">
        <v>133</v>
      </c>
    </row>
    <row r="160" s="13" customFormat="1">
      <c r="A160" s="13"/>
      <c r="B160" s="234"/>
      <c r="C160" s="235"/>
      <c r="D160" s="236" t="s">
        <v>141</v>
      </c>
      <c r="E160" s="237" t="s">
        <v>1</v>
      </c>
      <c r="F160" s="238" t="s">
        <v>179</v>
      </c>
      <c r="G160" s="235"/>
      <c r="H160" s="237" t="s">
        <v>1</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141</v>
      </c>
      <c r="AU160" s="244" t="s">
        <v>85</v>
      </c>
      <c r="AV160" s="13" t="s">
        <v>83</v>
      </c>
      <c r="AW160" s="13" t="s">
        <v>32</v>
      </c>
      <c r="AX160" s="13" t="s">
        <v>75</v>
      </c>
      <c r="AY160" s="244" t="s">
        <v>133</v>
      </c>
    </row>
    <row r="161" s="14" customFormat="1">
      <c r="A161" s="14"/>
      <c r="B161" s="245"/>
      <c r="C161" s="246"/>
      <c r="D161" s="236" t="s">
        <v>141</v>
      </c>
      <c r="E161" s="247" t="s">
        <v>1</v>
      </c>
      <c r="F161" s="248" t="s">
        <v>180</v>
      </c>
      <c r="G161" s="246"/>
      <c r="H161" s="249">
        <v>208</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141</v>
      </c>
      <c r="AU161" s="255" t="s">
        <v>85</v>
      </c>
      <c r="AV161" s="14" t="s">
        <v>85</v>
      </c>
      <c r="AW161" s="14" t="s">
        <v>32</v>
      </c>
      <c r="AX161" s="14" t="s">
        <v>75</v>
      </c>
      <c r="AY161" s="255" t="s">
        <v>133</v>
      </c>
    </row>
    <row r="162" s="15" customFormat="1">
      <c r="A162" s="15"/>
      <c r="B162" s="256"/>
      <c r="C162" s="257"/>
      <c r="D162" s="236" t="s">
        <v>141</v>
      </c>
      <c r="E162" s="258" t="s">
        <v>1</v>
      </c>
      <c r="F162" s="259" t="s">
        <v>152</v>
      </c>
      <c r="G162" s="257"/>
      <c r="H162" s="260">
        <v>564</v>
      </c>
      <c r="I162" s="261"/>
      <c r="J162" s="257"/>
      <c r="K162" s="257"/>
      <c r="L162" s="262"/>
      <c r="M162" s="263"/>
      <c r="N162" s="264"/>
      <c r="O162" s="264"/>
      <c r="P162" s="264"/>
      <c r="Q162" s="264"/>
      <c r="R162" s="264"/>
      <c r="S162" s="264"/>
      <c r="T162" s="265"/>
      <c r="U162" s="15"/>
      <c r="V162" s="15"/>
      <c r="W162" s="15"/>
      <c r="X162" s="15"/>
      <c r="Y162" s="15"/>
      <c r="Z162" s="15"/>
      <c r="AA162" s="15"/>
      <c r="AB162" s="15"/>
      <c r="AC162" s="15"/>
      <c r="AD162" s="15"/>
      <c r="AE162" s="15"/>
      <c r="AT162" s="266" t="s">
        <v>141</v>
      </c>
      <c r="AU162" s="266" t="s">
        <v>85</v>
      </c>
      <c r="AV162" s="15" t="s">
        <v>139</v>
      </c>
      <c r="AW162" s="15" t="s">
        <v>32</v>
      </c>
      <c r="AX162" s="15" t="s">
        <v>83</v>
      </c>
      <c r="AY162" s="266" t="s">
        <v>133</v>
      </c>
    </row>
    <row r="163" s="2" customFormat="1" ht="24.15" customHeight="1">
      <c r="A163" s="39"/>
      <c r="B163" s="40"/>
      <c r="C163" s="220" t="s">
        <v>181</v>
      </c>
      <c r="D163" s="220" t="s">
        <v>135</v>
      </c>
      <c r="E163" s="221" t="s">
        <v>182</v>
      </c>
      <c r="F163" s="222" t="s">
        <v>183</v>
      </c>
      <c r="G163" s="223" t="s">
        <v>138</v>
      </c>
      <c r="H163" s="224">
        <v>397</v>
      </c>
      <c r="I163" s="225"/>
      <c r="J163" s="226">
        <f>ROUND(I163*H163,2)</f>
        <v>0</v>
      </c>
      <c r="K163" s="227"/>
      <c r="L163" s="45"/>
      <c r="M163" s="228" t="s">
        <v>1</v>
      </c>
      <c r="N163" s="229" t="s">
        <v>40</v>
      </c>
      <c r="O163" s="92"/>
      <c r="P163" s="230">
        <f>O163*H163</f>
        <v>0</v>
      </c>
      <c r="Q163" s="230">
        <v>0.00012999999999999999</v>
      </c>
      <c r="R163" s="230">
        <f>Q163*H163</f>
        <v>0.051609999999999996</v>
      </c>
      <c r="S163" s="230">
        <v>0.23000000000000001</v>
      </c>
      <c r="T163" s="231">
        <f>S163*H163</f>
        <v>91.310000000000002</v>
      </c>
      <c r="U163" s="39"/>
      <c r="V163" s="39"/>
      <c r="W163" s="39"/>
      <c r="X163" s="39"/>
      <c r="Y163" s="39"/>
      <c r="Z163" s="39"/>
      <c r="AA163" s="39"/>
      <c r="AB163" s="39"/>
      <c r="AC163" s="39"/>
      <c r="AD163" s="39"/>
      <c r="AE163" s="39"/>
      <c r="AR163" s="232" t="s">
        <v>139</v>
      </c>
      <c r="AT163" s="232" t="s">
        <v>135</v>
      </c>
      <c r="AU163" s="232" t="s">
        <v>85</v>
      </c>
      <c r="AY163" s="18" t="s">
        <v>133</v>
      </c>
      <c r="BE163" s="233">
        <f>IF(N163="základní",J163,0)</f>
        <v>0</v>
      </c>
      <c r="BF163" s="233">
        <f>IF(N163="snížená",J163,0)</f>
        <v>0</v>
      </c>
      <c r="BG163" s="233">
        <f>IF(N163="zákl. přenesená",J163,0)</f>
        <v>0</v>
      </c>
      <c r="BH163" s="233">
        <f>IF(N163="sníž. přenesená",J163,0)</f>
        <v>0</v>
      </c>
      <c r="BI163" s="233">
        <f>IF(N163="nulová",J163,0)</f>
        <v>0</v>
      </c>
      <c r="BJ163" s="18" t="s">
        <v>83</v>
      </c>
      <c r="BK163" s="233">
        <f>ROUND(I163*H163,2)</f>
        <v>0</v>
      </c>
      <c r="BL163" s="18" t="s">
        <v>139</v>
      </c>
      <c r="BM163" s="232" t="s">
        <v>184</v>
      </c>
    </row>
    <row r="164" s="13" customFormat="1">
      <c r="A164" s="13"/>
      <c r="B164" s="234"/>
      <c r="C164" s="235"/>
      <c r="D164" s="236" t="s">
        <v>141</v>
      </c>
      <c r="E164" s="237" t="s">
        <v>1</v>
      </c>
      <c r="F164" s="238" t="s">
        <v>148</v>
      </c>
      <c r="G164" s="235"/>
      <c r="H164" s="237" t="s">
        <v>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141</v>
      </c>
      <c r="AU164" s="244" t="s">
        <v>85</v>
      </c>
      <c r="AV164" s="13" t="s">
        <v>83</v>
      </c>
      <c r="AW164" s="13" t="s">
        <v>32</v>
      </c>
      <c r="AX164" s="13" t="s">
        <v>75</v>
      </c>
      <c r="AY164" s="244" t="s">
        <v>133</v>
      </c>
    </row>
    <row r="165" s="13" customFormat="1">
      <c r="A165" s="13"/>
      <c r="B165" s="234"/>
      <c r="C165" s="235"/>
      <c r="D165" s="236" t="s">
        <v>141</v>
      </c>
      <c r="E165" s="237" t="s">
        <v>1</v>
      </c>
      <c r="F165" s="238" t="s">
        <v>185</v>
      </c>
      <c r="G165" s="235"/>
      <c r="H165" s="237" t="s">
        <v>1</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141</v>
      </c>
      <c r="AU165" s="244" t="s">
        <v>85</v>
      </c>
      <c r="AV165" s="13" t="s">
        <v>83</v>
      </c>
      <c r="AW165" s="13" t="s">
        <v>32</v>
      </c>
      <c r="AX165" s="13" t="s">
        <v>75</v>
      </c>
      <c r="AY165" s="244" t="s">
        <v>133</v>
      </c>
    </row>
    <row r="166" s="14" customFormat="1">
      <c r="A166" s="14"/>
      <c r="B166" s="245"/>
      <c r="C166" s="246"/>
      <c r="D166" s="236" t="s">
        <v>141</v>
      </c>
      <c r="E166" s="247" t="s">
        <v>1</v>
      </c>
      <c r="F166" s="248" t="s">
        <v>186</v>
      </c>
      <c r="G166" s="246"/>
      <c r="H166" s="249">
        <v>397</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141</v>
      </c>
      <c r="AU166" s="255" t="s">
        <v>85</v>
      </c>
      <c r="AV166" s="14" t="s">
        <v>85</v>
      </c>
      <c r="AW166" s="14" t="s">
        <v>32</v>
      </c>
      <c r="AX166" s="14" t="s">
        <v>83</v>
      </c>
      <c r="AY166" s="255" t="s">
        <v>133</v>
      </c>
    </row>
    <row r="167" s="2" customFormat="1" ht="49.05" customHeight="1">
      <c r="A167" s="39"/>
      <c r="B167" s="40"/>
      <c r="C167" s="220" t="s">
        <v>187</v>
      </c>
      <c r="D167" s="220" t="s">
        <v>135</v>
      </c>
      <c r="E167" s="221" t="s">
        <v>188</v>
      </c>
      <c r="F167" s="222" t="s">
        <v>189</v>
      </c>
      <c r="G167" s="223" t="s">
        <v>190</v>
      </c>
      <c r="H167" s="224">
        <v>14</v>
      </c>
      <c r="I167" s="225"/>
      <c r="J167" s="226">
        <f>ROUND(I167*H167,2)</f>
        <v>0</v>
      </c>
      <c r="K167" s="227"/>
      <c r="L167" s="45"/>
      <c r="M167" s="228" t="s">
        <v>1</v>
      </c>
      <c r="N167" s="229" t="s">
        <v>40</v>
      </c>
      <c r="O167" s="92"/>
      <c r="P167" s="230">
        <f>O167*H167</f>
        <v>0</v>
      </c>
      <c r="Q167" s="230">
        <v>0.0086800000000000002</v>
      </c>
      <c r="R167" s="230">
        <f>Q167*H167</f>
        <v>0.12152</v>
      </c>
      <c r="S167" s="230">
        <v>0</v>
      </c>
      <c r="T167" s="231">
        <f>S167*H167</f>
        <v>0</v>
      </c>
      <c r="U167" s="39"/>
      <c r="V167" s="39"/>
      <c r="W167" s="39"/>
      <c r="X167" s="39"/>
      <c r="Y167" s="39"/>
      <c r="Z167" s="39"/>
      <c r="AA167" s="39"/>
      <c r="AB167" s="39"/>
      <c r="AC167" s="39"/>
      <c r="AD167" s="39"/>
      <c r="AE167" s="39"/>
      <c r="AR167" s="232" t="s">
        <v>139</v>
      </c>
      <c r="AT167" s="232" t="s">
        <v>135</v>
      </c>
      <c r="AU167" s="232" t="s">
        <v>85</v>
      </c>
      <c r="AY167" s="18" t="s">
        <v>133</v>
      </c>
      <c r="BE167" s="233">
        <f>IF(N167="základní",J167,0)</f>
        <v>0</v>
      </c>
      <c r="BF167" s="233">
        <f>IF(N167="snížená",J167,0)</f>
        <v>0</v>
      </c>
      <c r="BG167" s="233">
        <f>IF(N167="zákl. přenesená",J167,0)</f>
        <v>0</v>
      </c>
      <c r="BH167" s="233">
        <f>IF(N167="sníž. přenesená",J167,0)</f>
        <v>0</v>
      </c>
      <c r="BI167" s="233">
        <f>IF(N167="nulová",J167,0)</f>
        <v>0</v>
      </c>
      <c r="BJ167" s="18" t="s">
        <v>83</v>
      </c>
      <c r="BK167" s="233">
        <f>ROUND(I167*H167,2)</f>
        <v>0</v>
      </c>
      <c r="BL167" s="18" t="s">
        <v>139</v>
      </c>
      <c r="BM167" s="232" t="s">
        <v>191</v>
      </c>
    </row>
    <row r="168" s="13" customFormat="1">
      <c r="A168" s="13"/>
      <c r="B168" s="234"/>
      <c r="C168" s="235"/>
      <c r="D168" s="236" t="s">
        <v>141</v>
      </c>
      <c r="E168" s="237" t="s">
        <v>1</v>
      </c>
      <c r="F168" s="238" t="s">
        <v>192</v>
      </c>
      <c r="G168" s="235"/>
      <c r="H168" s="237" t="s">
        <v>1</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141</v>
      </c>
      <c r="AU168" s="244" t="s">
        <v>85</v>
      </c>
      <c r="AV168" s="13" t="s">
        <v>83</v>
      </c>
      <c r="AW168" s="13" t="s">
        <v>32</v>
      </c>
      <c r="AX168" s="13" t="s">
        <v>75</v>
      </c>
      <c r="AY168" s="244" t="s">
        <v>133</v>
      </c>
    </row>
    <row r="169" s="14" customFormat="1">
      <c r="A169" s="14"/>
      <c r="B169" s="245"/>
      <c r="C169" s="246"/>
      <c r="D169" s="236" t="s">
        <v>141</v>
      </c>
      <c r="E169" s="247" t="s">
        <v>1</v>
      </c>
      <c r="F169" s="248" t="s">
        <v>193</v>
      </c>
      <c r="G169" s="246"/>
      <c r="H169" s="249">
        <v>14</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141</v>
      </c>
      <c r="AU169" s="255" t="s">
        <v>85</v>
      </c>
      <c r="AV169" s="14" t="s">
        <v>85</v>
      </c>
      <c r="AW169" s="14" t="s">
        <v>32</v>
      </c>
      <c r="AX169" s="14" t="s">
        <v>83</v>
      </c>
      <c r="AY169" s="255" t="s">
        <v>133</v>
      </c>
    </row>
    <row r="170" s="2" customFormat="1" ht="49.05" customHeight="1">
      <c r="A170" s="39"/>
      <c r="B170" s="40"/>
      <c r="C170" s="220" t="s">
        <v>194</v>
      </c>
      <c r="D170" s="220" t="s">
        <v>135</v>
      </c>
      <c r="E170" s="221" t="s">
        <v>195</v>
      </c>
      <c r="F170" s="222" t="s">
        <v>196</v>
      </c>
      <c r="G170" s="223" t="s">
        <v>190</v>
      </c>
      <c r="H170" s="224">
        <v>14</v>
      </c>
      <c r="I170" s="225"/>
      <c r="J170" s="226">
        <f>ROUND(I170*H170,2)</f>
        <v>0</v>
      </c>
      <c r="K170" s="227"/>
      <c r="L170" s="45"/>
      <c r="M170" s="228" t="s">
        <v>1</v>
      </c>
      <c r="N170" s="229" t="s">
        <v>40</v>
      </c>
      <c r="O170" s="92"/>
      <c r="P170" s="230">
        <f>O170*H170</f>
        <v>0</v>
      </c>
      <c r="Q170" s="230">
        <v>0.036900000000000002</v>
      </c>
      <c r="R170" s="230">
        <f>Q170*H170</f>
        <v>0.51660000000000006</v>
      </c>
      <c r="S170" s="230">
        <v>0</v>
      </c>
      <c r="T170" s="231">
        <f>S170*H170</f>
        <v>0</v>
      </c>
      <c r="U170" s="39"/>
      <c r="V170" s="39"/>
      <c r="W170" s="39"/>
      <c r="X170" s="39"/>
      <c r="Y170" s="39"/>
      <c r="Z170" s="39"/>
      <c r="AA170" s="39"/>
      <c r="AB170" s="39"/>
      <c r="AC170" s="39"/>
      <c r="AD170" s="39"/>
      <c r="AE170" s="39"/>
      <c r="AR170" s="232" t="s">
        <v>139</v>
      </c>
      <c r="AT170" s="232" t="s">
        <v>135</v>
      </c>
      <c r="AU170" s="232" t="s">
        <v>85</v>
      </c>
      <c r="AY170" s="18" t="s">
        <v>133</v>
      </c>
      <c r="BE170" s="233">
        <f>IF(N170="základní",J170,0)</f>
        <v>0</v>
      </c>
      <c r="BF170" s="233">
        <f>IF(N170="snížená",J170,0)</f>
        <v>0</v>
      </c>
      <c r="BG170" s="233">
        <f>IF(N170="zákl. přenesená",J170,0)</f>
        <v>0</v>
      </c>
      <c r="BH170" s="233">
        <f>IF(N170="sníž. přenesená",J170,0)</f>
        <v>0</v>
      </c>
      <c r="BI170" s="233">
        <f>IF(N170="nulová",J170,0)</f>
        <v>0</v>
      </c>
      <c r="BJ170" s="18" t="s">
        <v>83</v>
      </c>
      <c r="BK170" s="233">
        <f>ROUND(I170*H170,2)</f>
        <v>0</v>
      </c>
      <c r="BL170" s="18" t="s">
        <v>139</v>
      </c>
      <c r="BM170" s="232" t="s">
        <v>197</v>
      </c>
    </row>
    <row r="171" s="13" customFormat="1">
      <c r="A171" s="13"/>
      <c r="B171" s="234"/>
      <c r="C171" s="235"/>
      <c r="D171" s="236" t="s">
        <v>141</v>
      </c>
      <c r="E171" s="237" t="s">
        <v>1</v>
      </c>
      <c r="F171" s="238" t="s">
        <v>198</v>
      </c>
      <c r="G171" s="235"/>
      <c r="H171" s="237" t="s">
        <v>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141</v>
      </c>
      <c r="AU171" s="244" t="s">
        <v>85</v>
      </c>
      <c r="AV171" s="13" t="s">
        <v>83</v>
      </c>
      <c r="AW171" s="13" t="s">
        <v>32</v>
      </c>
      <c r="AX171" s="13" t="s">
        <v>75</v>
      </c>
      <c r="AY171" s="244" t="s">
        <v>133</v>
      </c>
    </row>
    <row r="172" s="14" customFormat="1">
      <c r="A172" s="14"/>
      <c r="B172" s="245"/>
      <c r="C172" s="246"/>
      <c r="D172" s="236" t="s">
        <v>141</v>
      </c>
      <c r="E172" s="247" t="s">
        <v>1</v>
      </c>
      <c r="F172" s="248" t="s">
        <v>199</v>
      </c>
      <c r="G172" s="246"/>
      <c r="H172" s="249">
        <v>14</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141</v>
      </c>
      <c r="AU172" s="255" t="s">
        <v>85</v>
      </c>
      <c r="AV172" s="14" t="s">
        <v>85</v>
      </c>
      <c r="AW172" s="14" t="s">
        <v>32</v>
      </c>
      <c r="AX172" s="14" t="s">
        <v>83</v>
      </c>
      <c r="AY172" s="255" t="s">
        <v>133</v>
      </c>
    </row>
    <row r="173" s="2" customFormat="1" ht="24.15" customHeight="1">
      <c r="A173" s="39"/>
      <c r="B173" s="40"/>
      <c r="C173" s="220" t="s">
        <v>200</v>
      </c>
      <c r="D173" s="220" t="s">
        <v>135</v>
      </c>
      <c r="E173" s="221" t="s">
        <v>201</v>
      </c>
      <c r="F173" s="222" t="s">
        <v>202</v>
      </c>
      <c r="G173" s="223" t="s">
        <v>203</v>
      </c>
      <c r="H173" s="224">
        <v>33.600000000000001</v>
      </c>
      <c r="I173" s="225"/>
      <c r="J173" s="226">
        <f>ROUND(I173*H173,2)</f>
        <v>0</v>
      </c>
      <c r="K173" s="227"/>
      <c r="L173" s="45"/>
      <c r="M173" s="228" t="s">
        <v>1</v>
      </c>
      <c r="N173" s="229" t="s">
        <v>40</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139</v>
      </c>
      <c r="AT173" s="232" t="s">
        <v>135</v>
      </c>
      <c r="AU173" s="232" t="s">
        <v>85</v>
      </c>
      <c r="AY173" s="18" t="s">
        <v>133</v>
      </c>
      <c r="BE173" s="233">
        <f>IF(N173="základní",J173,0)</f>
        <v>0</v>
      </c>
      <c r="BF173" s="233">
        <f>IF(N173="snížená",J173,0)</f>
        <v>0</v>
      </c>
      <c r="BG173" s="233">
        <f>IF(N173="zákl. přenesená",J173,0)</f>
        <v>0</v>
      </c>
      <c r="BH173" s="233">
        <f>IF(N173="sníž. přenesená",J173,0)</f>
        <v>0</v>
      </c>
      <c r="BI173" s="233">
        <f>IF(N173="nulová",J173,0)</f>
        <v>0</v>
      </c>
      <c r="BJ173" s="18" t="s">
        <v>83</v>
      </c>
      <c r="BK173" s="233">
        <f>ROUND(I173*H173,2)</f>
        <v>0</v>
      </c>
      <c r="BL173" s="18" t="s">
        <v>139</v>
      </c>
      <c r="BM173" s="232" t="s">
        <v>204</v>
      </c>
    </row>
    <row r="174" s="14" customFormat="1">
      <c r="A174" s="14"/>
      <c r="B174" s="245"/>
      <c r="C174" s="246"/>
      <c r="D174" s="236" t="s">
        <v>141</v>
      </c>
      <c r="E174" s="247" t="s">
        <v>1</v>
      </c>
      <c r="F174" s="248" t="s">
        <v>205</v>
      </c>
      <c r="G174" s="246"/>
      <c r="H174" s="249">
        <v>33.600000000000001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141</v>
      </c>
      <c r="AU174" s="255" t="s">
        <v>85</v>
      </c>
      <c r="AV174" s="14" t="s">
        <v>85</v>
      </c>
      <c r="AW174" s="14" t="s">
        <v>32</v>
      </c>
      <c r="AX174" s="14" t="s">
        <v>83</v>
      </c>
      <c r="AY174" s="255" t="s">
        <v>133</v>
      </c>
    </row>
    <row r="175" s="2" customFormat="1" ht="24.15" customHeight="1">
      <c r="A175" s="39"/>
      <c r="B175" s="40"/>
      <c r="C175" s="220" t="s">
        <v>206</v>
      </c>
      <c r="D175" s="220" t="s">
        <v>135</v>
      </c>
      <c r="E175" s="221" t="s">
        <v>207</v>
      </c>
      <c r="F175" s="222" t="s">
        <v>208</v>
      </c>
      <c r="G175" s="223" t="s">
        <v>203</v>
      </c>
      <c r="H175" s="224">
        <v>122.292</v>
      </c>
      <c r="I175" s="225"/>
      <c r="J175" s="226">
        <f>ROUND(I175*H175,2)</f>
        <v>0</v>
      </c>
      <c r="K175" s="227"/>
      <c r="L175" s="45"/>
      <c r="M175" s="228" t="s">
        <v>1</v>
      </c>
      <c r="N175" s="229" t="s">
        <v>40</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139</v>
      </c>
      <c r="AT175" s="232" t="s">
        <v>135</v>
      </c>
      <c r="AU175" s="232" t="s">
        <v>85</v>
      </c>
      <c r="AY175" s="18" t="s">
        <v>133</v>
      </c>
      <c r="BE175" s="233">
        <f>IF(N175="základní",J175,0)</f>
        <v>0</v>
      </c>
      <c r="BF175" s="233">
        <f>IF(N175="snížená",J175,0)</f>
        <v>0</v>
      </c>
      <c r="BG175" s="233">
        <f>IF(N175="zákl. přenesená",J175,0)</f>
        <v>0</v>
      </c>
      <c r="BH175" s="233">
        <f>IF(N175="sníž. přenesená",J175,0)</f>
        <v>0</v>
      </c>
      <c r="BI175" s="233">
        <f>IF(N175="nulová",J175,0)</f>
        <v>0</v>
      </c>
      <c r="BJ175" s="18" t="s">
        <v>83</v>
      </c>
      <c r="BK175" s="233">
        <f>ROUND(I175*H175,2)</f>
        <v>0</v>
      </c>
      <c r="BL175" s="18" t="s">
        <v>139</v>
      </c>
      <c r="BM175" s="232" t="s">
        <v>209</v>
      </c>
    </row>
    <row r="176" s="13" customFormat="1">
      <c r="A176" s="13"/>
      <c r="B176" s="234"/>
      <c r="C176" s="235"/>
      <c r="D176" s="236" t="s">
        <v>141</v>
      </c>
      <c r="E176" s="237" t="s">
        <v>1</v>
      </c>
      <c r="F176" s="238" t="s">
        <v>210</v>
      </c>
      <c r="G176" s="235"/>
      <c r="H176" s="237" t="s">
        <v>1</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141</v>
      </c>
      <c r="AU176" s="244" t="s">
        <v>85</v>
      </c>
      <c r="AV176" s="13" t="s">
        <v>83</v>
      </c>
      <c r="AW176" s="13" t="s">
        <v>32</v>
      </c>
      <c r="AX176" s="13" t="s">
        <v>75</v>
      </c>
      <c r="AY176" s="244" t="s">
        <v>133</v>
      </c>
    </row>
    <row r="177" s="14" customFormat="1">
      <c r="A177" s="14"/>
      <c r="B177" s="245"/>
      <c r="C177" s="246"/>
      <c r="D177" s="236" t="s">
        <v>141</v>
      </c>
      <c r="E177" s="247" t="s">
        <v>1</v>
      </c>
      <c r="F177" s="248" t="s">
        <v>211</v>
      </c>
      <c r="G177" s="246"/>
      <c r="H177" s="249">
        <v>485.58999999999998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141</v>
      </c>
      <c r="AU177" s="255" t="s">
        <v>85</v>
      </c>
      <c r="AV177" s="14" t="s">
        <v>85</v>
      </c>
      <c r="AW177" s="14" t="s">
        <v>32</v>
      </c>
      <c r="AX177" s="14" t="s">
        <v>75</v>
      </c>
      <c r="AY177" s="255" t="s">
        <v>133</v>
      </c>
    </row>
    <row r="178" s="13" customFormat="1">
      <c r="A178" s="13"/>
      <c r="B178" s="234"/>
      <c r="C178" s="235"/>
      <c r="D178" s="236" t="s">
        <v>141</v>
      </c>
      <c r="E178" s="237" t="s">
        <v>1</v>
      </c>
      <c r="F178" s="238" t="s">
        <v>212</v>
      </c>
      <c r="G178" s="235"/>
      <c r="H178" s="237" t="s">
        <v>1</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141</v>
      </c>
      <c r="AU178" s="244" t="s">
        <v>85</v>
      </c>
      <c r="AV178" s="13" t="s">
        <v>83</v>
      </c>
      <c r="AW178" s="13" t="s">
        <v>32</v>
      </c>
      <c r="AX178" s="13" t="s">
        <v>75</v>
      </c>
      <c r="AY178" s="244" t="s">
        <v>133</v>
      </c>
    </row>
    <row r="179" s="14" customFormat="1">
      <c r="A179" s="14"/>
      <c r="B179" s="245"/>
      <c r="C179" s="246"/>
      <c r="D179" s="236" t="s">
        <v>141</v>
      </c>
      <c r="E179" s="247" t="s">
        <v>1</v>
      </c>
      <c r="F179" s="248" t="s">
        <v>213</v>
      </c>
      <c r="G179" s="246"/>
      <c r="H179" s="249">
        <v>-213.83000000000001</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141</v>
      </c>
      <c r="AU179" s="255" t="s">
        <v>85</v>
      </c>
      <c r="AV179" s="14" t="s">
        <v>85</v>
      </c>
      <c r="AW179" s="14" t="s">
        <v>32</v>
      </c>
      <c r="AX179" s="14" t="s">
        <v>75</v>
      </c>
      <c r="AY179" s="255" t="s">
        <v>133</v>
      </c>
    </row>
    <row r="180" s="16" customFormat="1">
      <c r="A180" s="16"/>
      <c r="B180" s="267"/>
      <c r="C180" s="268"/>
      <c r="D180" s="236" t="s">
        <v>141</v>
      </c>
      <c r="E180" s="269" t="s">
        <v>1</v>
      </c>
      <c r="F180" s="270" t="s">
        <v>214</v>
      </c>
      <c r="G180" s="268"/>
      <c r="H180" s="271">
        <v>271.75999999999999</v>
      </c>
      <c r="I180" s="272"/>
      <c r="J180" s="268"/>
      <c r="K180" s="268"/>
      <c r="L180" s="273"/>
      <c r="M180" s="274"/>
      <c r="N180" s="275"/>
      <c r="O180" s="275"/>
      <c r="P180" s="275"/>
      <c r="Q180" s="275"/>
      <c r="R180" s="275"/>
      <c r="S180" s="275"/>
      <c r="T180" s="276"/>
      <c r="U180" s="16"/>
      <c r="V180" s="16"/>
      <c r="W180" s="16"/>
      <c r="X180" s="16"/>
      <c r="Y180" s="16"/>
      <c r="Z180" s="16"/>
      <c r="AA180" s="16"/>
      <c r="AB180" s="16"/>
      <c r="AC180" s="16"/>
      <c r="AD180" s="16"/>
      <c r="AE180" s="16"/>
      <c r="AT180" s="277" t="s">
        <v>141</v>
      </c>
      <c r="AU180" s="277" t="s">
        <v>85</v>
      </c>
      <c r="AV180" s="16" t="s">
        <v>153</v>
      </c>
      <c r="AW180" s="16" t="s">
        <v>32</v>
      </c>
      <c r="AX180" s="16" t="s">
        <v>75</v>
      </c>
      <c r="AY180" s="277" t="s">
        <v>133</v>
      </c>
    </row>
    <row r="181" s="13" customFormat="1">
      <c r="A181" s="13"/>
      <c r="B181" s="234"/>
      <c r="C181" s="235"/>
      <c r="D181" s="236" t="s">
        <v>141</v>
      </c>
      <c r="E181" s="237" t="s">
        <v>1</v>
      </c>
      <c r="F181" s="238" t="s">
        <v>215</v>
      </c>
      <c r="G181" s="235"/>
      <c r="H181" s="237" t="s">
        <v>1</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141</v>
      </c>
      <c r="AU181" s="244" t="s">
        <v>85</v>
      </c>
      <c r="AV181" s="13" t="s">
        <v>83</v>
      </c>
      <c r="AW181" s="13" t="s">
        <v>32</v>
      </c>
      <c r="AX181" s="13" t="s">
        <v>75</v>
      </c>
      <c r="AY181" s="244" t="s">
        <v>133</v>
      </c>
    </row>
    <row r="182" s="14" customFormat="1">
      <c r="A182" s="14"/>
      <c r="B182" s="245"/>
      <c r="C182" s="246"/>
      <c r="D182" s="236" t="s">
        <v>141</v>
      </c>
      <c r="E182" s="247" t="s">
        <v>1</v>
      </c>
      <c r="F182" s="248" t="s">
        <v>216</v>
      </c>
      <c r="G182" s="246"/>
      <c r="H182" s="249">
        <v>122.292</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141</v>
      </c>
      <c r="AU182" s="255" t="s">
        <v>85</v>
      </c>
      <c r="AV182" s="14" t="s">
        <v>85</v>
      </c>
      <c r="AW182" s="14" t="s">
        <v>32</v>
      </c>
      <c r="AX182" s="14" t="s">
        <v>83</v>
      </c>
      <c r="AY182" s="255" t="s">
        <v>133</v>
      </c>
    </row>
    <row r="183" s="2" customFormat="1" ht="24.15" customHeight="1">
      <c r="A183" s="39"/>
      <c r="B183" s="40"/>
      <c r="C183" s="220" t="s">
        <v>8</v>
      </c>
      <c r="D183" s="220" t="s">
        <v>135</v>
      </c>
      <c r="E183" s="221" t="s">
        <v>217</v>
      </c>
      <c r="F183" s="222" t="s">
        <v>218</v>
      </c>
      <c r="G183" s="223" t="s">
        <v>203</v>
      </c>
      <c r="H183" s="224">
        <v>81.528000000000006</v>
      </c>
      <c r="I183" s="225"/>
      <c r="J183" s="226">
        <f>ROUND(I183*H183,2)</f>
        <v>0</v>
      </c>
      <c r="K183" s="227"/>
      <c r="L183" s="45"/>
      <c r="M183" s="228" t="s">
        <v>1</v>
      </c>
      <c r="N183" s="229" t="s">
        <v>40</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139</v>
      </c>
      <c r="AT183" s="232" t="s">
        <v>135</v>
      </c>
      <c r="AU183" s="232" t="s">
        <v>85</v>
      </c>
      <c r="AY183" s="18" t="s">
        <v>133</v>
      </c>
      <c r="BE183" s="233">
        <f>IF(N183="základní",J183,0)</f>
        <v>0</v>
      </c>
      <c r="BF183" s="233">
        <f>IF(N183="snížená",J183,0)</f>
        <v>0</v>
      </c>
      <c r="BG183" s="233">
        <f>IF(N183="zákl. přenesená",J183,0)</f>
        <v>0</v>
      </c>
      <c r="BH183" s="233">
        <f>IF(N183="sníž. přenesená",J183,0)</f>
        <v>0</v>
      </c>
      <c r="BI183" s="233">
        <f>IF(N183="nulová",J183,0)</f>
        <v>0</v>
      </c>
      <c r="BJ183" s="18" t="s">
        <v>83</v>
      </c>
      <c r="BK183" s="233">
        <f>ROUND(I183*H183,2)</f>
        <v>0</v>
      </c>
      <c r="BL183" s="18" t="s">
        <v>139</v>
      </c>
      <c r="BM183" s="232" t="s">
        <v>219</v>
      </c>
    </row>
    <row r="184" s="13" customFormat="1">
      <c r="A184" s="13"/>
      <c r="B184" s="234"/>
      <c r="C184" s="235"/>
      <c r="D184" s="236" t="s">
        <v>141</v>
      </c>
      <c r="E184" s="237" t="s">
        <v>1</v>
      </c>
      <c r="F184" s="238" t="s">
        <v>210</v>
      </c>
      <c r="G184" s="235"/>
      <c r="H184" s="237" t="s">
        <v>1</v>
      </c>
      <c r="I184" s="239"/>
      <c r="J184" s="235"/>
      <c r="K184" s="235"/>
      <c r="L184" s="240"/>
      <c r="M184" s="241"/>
      <c r="N184" s="242"/>
      <c r="O184" s="242"/>
      <c r="P184" s="242"/>
      <c r="Q184" s="242"/>
      <c r="R184" s="242"/>
      <c r="S184" s="242"/>
      <c r="T184" s="243"/>
      <c r="U184" s="13"/>
      <c r="V184" s="13"/>
      <c r="W184" s="13"/>
      <c r="X184" s="13"/>
      <c r="Y184" s="13"/>
      <c r="Z184" s="13"/>
      <c r="AA184" s="13"/>
      <c r="AB184" s="13"/>
      <c r="AC184" s="13"/>
      <c r="AD184" s="13"/>
      <c r="AE184" s="13"/>
      <c r="AT184" s="244" t="s">
        <v>141</v>
      </c>
      <c r="AU184" s="244" t="s">
        <v>85</v>
      </c>
      <c r="AV184" s="13" t="s">
        <v>83</v>
      </c>
      <c r="AW184" s="13" t="s">
        <v>32</v>
      </c>
      <c r="AX184" s="13" t="s">
        <v>75</v>
      </c>
      <c r="AY184" s="244" t="s">
        <v>133</v>
      </c>
    </row>
    <row r="185" s="14" customFormat="1">
      <c r="A185" s="14"/>
      <c r="B185" s="245"/>
      <c r="C185" s="246"/>
      <c r="D185" s="236" t="s">
        <v>141</v>
      </c>
      <c r="E185" s="247" t="s">
        <v>1</v>
      </c>
      <c r="F185" s="248" t="s">
        <v>211</v>
      </c>
      <c r="G185" s="246"/>
      <c r="H185" s="249">
        <v>485.58999999999998</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141</v>
      </c>
      <c r="AU185" s="255" t="s">
        <v>85</v>
      </c>
      <c r="AV185" s="14" t="s">
        <v>85</v>
      </c>
      <c r="AW185" s="14" t="s">
        <v>32</v>
      </c>
      <c r="AX185" s="14" t="s">
        <v>75</v>
      </c>
      <c r="AY185" s="255" t="s">
        <v>133</v>
      </c>
    </row>
    <row r="186" s="13" customFormat="1">
      <c r="A186" s="13"/>
      <c r="B186" s="234"/>
      <c r="C186" s="235"/>
      <c r="D186" s="236" t="s">
        <v>141</v>
      </c>
      <c r="E186" s="237" t="s">
        <v>1</v>
      </c>
      <c r="F186" s="238" t="s">
        <v>212</v>
      </c>
      <c r="G186" s="235"/>
      <c r="H186" s="237" t="s">
        <v>1</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141</v>
      </c>
      <c r="AU186" s="244" t="s">
        <v>85</v>
      </c>
      <c r="AV186" s="13" t="s">
        <v>83</v>
      </c>
      <c r="AW186" s="13" t="s">
        <v>32</v>
      </c>
      <c r="AX186" s="13" t="s">
        <v>75</v>
      </c>
      <c r="AY186" s="244" t="s">
        <v>133</v>
      </c>
    </row>
    <row r="187" s="14" customFormat="1">
      <c r="A187" s="14"/>
      <c r="B187" s="245"/>
      <c r="C187" s="246"/>
      <c r="D187" s="236" t="s">
        <v>141</v>
      </c>
      <c r="E187" s="247" t="s">
        <v>1</v>
      </c>
      <c r="F187" s="248" t="s">
        <v>213</v>
      </c>
      <c r="G187" s="246"/>
      <c r="H187" s="249">
        <v>-213.83000000000001</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141</v>
      </c>
      <c r="AU187" s="255" t="s">
        <v>85</v>
      </c>
      <c r="AV187" s="14" t="s">
        <v>85</v>
      </c>
      <c r="AW187" s="14" t="s">
        <v>32</v>
      </c>
      <c r="AX187" s="14" t="s">
        <v>75</v>
      </c>
      <c r="AY187" s="255" t="s">
        <v>133</v>
      </c>
    </row>
    <row r="188" s="16" customFormat="1">
      <c r="A188" s="16"/>
      <c r="B188" s="267"/>
      <c r="C188" s="268"/>
      <c r="D188" s="236" t="s">
        <v>141</v>
      </c>
      <c r="E188" s="269" t="s">
        <v>1</v>
      </c>
      <c r="F188" s="270" t="s">
        <v>214</v>
      </c>
      <c r="G188" s="268"/>
      <c r="H188" s="271">
        <v>271.75999999999999</v>
      </c>
      <c r="I188" s="272"/>
      <c r="J188" s="268"/>
      <c r="K188" s="268"/>
      <c r="L188" s="273"/>
      <c r="M188" s="274"/>
      <c r="N188" s="275"/>
      <c r="O188" s="275"/>
      <c r="P188" s="275"/>
      <c r="Q188" s="275"/>
      <c r="R188" s="275"/>
      <c r="S188" s="275"/>
      <c r="T188" s="276"/>
      <c r="U188" s="16"/>
      <c r="V188" s="16"/>
      <c r="W188" s="16"/>
      <c r="X188" s="16"/>
      <c r="Y188" s="16"/>
      <c r="Z188" s="16"/>
      <c r="AA188" s="16"/>
      <c r="AB188" s="16"/>
      <c r="AC188" s="16"/>
      <c r="AD188" s="16"/>
      <c r="AE188" s="16"/>
      <c r="AT188" s="277" t="s">
        <v>141</v>
      </c>
      <c r="AU188" s="277" t="s">
        <v>85</v>
      </c>
      <c r="AV188" s="16" t="s">
        <v>153</v>
      </c>
      <c r="AW188" s="16" t="s">
        <v>32</v>
      </c>
      <c r="AX188" s="16" t="s">
        <v>75</v>
      </c>
      <c r="AY188" s="277" t="s">
        <v>133</v>
      </c>
    </row>
    <row r="189" s="13" customFormat="1">
      <c r="A189" s="13"/>
      <c r="B189" s="234"/>
      <c r="C189" s="235"/>
      <c r="D189" s="236" t="s">
        <v>141</v>
      </c>
      <c r="E189" s="237" t="s">
        <v>1</v>
      </c>
      <c r="F189" s="238" t="s">
        <v>220</v>
      </c>
      <c r="G189" s="235"/>
      <c r="H189" s="237" t="s">
        <v>1</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141</v>
      </c>
      <c r="AU189" s="244" t="s">
        <v>85</v>
      </c>
      <c r="AV189" s="13" t="s">
        <v>83</v>
      </c>
      <c r="AW189" s="13" t="s">
        <v>32</v>
      </c>
      <c r="AX189" s="13" t="s">
        <v>75</v>
      </c>
      <c r="AY189" s="244" t="s">
        <v>133</v>
      </c>
    </row>
    <row r="190" s="14" customFormat="1">
      <c r="A190" s="14"/>
      <c r="B190" s="245"/>
      <c r="C190" s="246"/>
      <c r="D190" s="236" t="s">
        <v>141</v>
      </c>
      <c r="E190" s="247" t="s">
        <v>1</v>
      </c>
      <c r="F190" s="248" t="s">
        <v>221</v>
      </c>
      <c r="G190" s="246"/>
      <c r="H190" s="249">
        <v>81.528000000000006</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141</v>
      </c>
      <c r="AU190" s="255" t="s">
        <v>85</v>
      </c>
      <c r="AV190" s="14" t="s">
        <v>85</v>
      </c>
      <c r="AW190" s="14" t="s">
        <v>32</v>
      </c>
      <c r="AX190" s="14" t="s">
        <v>83</v>
      </c>
      <c r="AY190" s="255" t="s">
        <v>133</v>
      </c>
    </row>
    <row r="191" s="2" customFormat="1" ht="24.15" customHeight="1">
      <c r="A191" s="39"/>
      <c r="B191" s="40"/>
      <c r="C191" s="220" t="s">
        <v>222</v>
      </c>
      <c r="D191" s="220" t="s">
        <v>135</v>
      </c>
      <c r="E191" s="221" t="s">
        <v>223</v>
      </c>
      <c r="F191" s="222" t="s">
        <v>224</v>
      </c>
      <c r="G191" s="223" t="s">
        <v>203</v>
      </c>
      <c r="H191" s="224">
        <v>54.351999999999997</v>
      </c>
      <c r="I191" s="225"/>
      <c r="J191" s="226">
        <f>ROUND(I191*H191,2)</f>
        <v>0</v>
      </c>
      <c r="K191" s="227"/>
      <c r="L191" s="45"/>
      <c r="M191" s="228" t="s">
        <v>1</v>
      </c>
      <c r="N191" s="229" t="s">
        <v>40</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139</v>
      </c>
      <c r="AT191" s="232" t="s">
        <v>135</v>
      </c>
      <c r="AU191" s="232" t="s">
        <v>85</v>
      </c>
      <c r="AY191" s="18" t="s">
        <v>133</v>
      </c>
      <c r="BE191" s="233">
        <f>IF(N191="základní",J191,0)</f>
        <v>0</v>
      </c>
      <c r="BF191" s="233">
        <f>IF(N191="snížená",J191,0)</f>
        <v>0</v>
      </c>
      <c r="BG191" s="233">
        <f>IF(N191="zákl. přenesená",J191,0)</f>
        <v>0</v>
      </c>
      <c r="BH191" s="233">
        <f>IF(N191="sníž. přenesená",J191,0)</f>
        <v>0</v>
      </c>
      <c r="BI191" s="233">
        <f>IF(N191="nulová",J191,0)</f>
        <v>0</v>
      </c>
      <c r="BJ191" s="18" t="s">
        <v>83</v>
      </c>
      <c r="BK191" s="233">
        <f>ROUND(I191*H191,2)</f>
        <v>0</v>
      </c>
      <c r="BL191" s="18" t="s">
        <v>139</v>
      </c>
      <c r="BM191" s="232" t="s">
        <v>225</v>
      </c>
    </row>
    <row r="192" s="13" customFormat="1">
      <c r="A192" s="13"/>
      <c r="B192" s="234"/>
      <c r="C192" s="235"/>
      <c r="D192" s="236" t="s">
        <v>141</v>
      </c>
      <c r="E192" s="237" t="s">
        <v>1</v>
      </c>
      <c r="F192" s="238" t="s">
        <v>210</v>
      </c>
      <c r="G192" s="235"/>
      <c r="H192" s="237" t="s">
        <v>1</v>
      </c>
      <c r="I192" s="239"/>
      <c r="J192" s="235"/>
      <c r="K192" s="235"/>
      <c r="L192" s="240"/>
      <c r="M192" s="241"/>
      <c r="N192" s="242"/>
      <c r="O192" s="242"/>
      <c r="P192" s="242"/>
      <c r="Q192" s="242"/>
      <c r="R192" s="242"/>
      <c r="S192" s="242"/>
      <c r="T192" s="243"/>
      <c r="U192" s="13"/>
      <c r="V192" s="13"/>
      <c r="W192" s="13"/>
      <c r="X192" s="13"/>
      <c r="Y192" s="13"/>
      <c r="Z192" s="13"/>
      <c r="AA192" s="13"/>
      <c r="AB192" s="13"/>
      <c r="AC192" s="13"/>
      <c r="AD192" s="13"/>
      <c r="AE192" s="13"/>
      <c r="AT192" s="244" t="s">
        <v>141</v>
      </c>
      <c r="AU192" s="244" t="s">
        <v>85</v>
      </c>
      <c r="AV192" s="13" t="s">
        <v>83</v>
      </c>
      <c r="AW192" s="13" t="s">
        <v>32</v>
      </c>
      <c r="AX192" s="13" t="s">
        <v>75</v>
      </c>
      <c r="AY192" s="244" t="s">
        <v>133</v>
      </c>
    </row>
    <row r="193" s="14" customFormat="1">
      <c r="A193" s="14"/>
      <c r="B193" s="245"/>
      <c r="C193" s="246"/>
      <c r="D193" s="236" t="s">
        <v>141</v>
      </c>
      <c r="E193" s="247" t="s">
        <v>1</v>
      </c>
      <c r="F193" s="248" t="s">
        <v>211</v>
      </c>
      <c r="G193" s="246"/>
      <c r="H193" s="249">
        <v>485.58999999999998</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141</v>
      </c>
      <c r="AU193" s="255" t="s">
        <v>85</v>
      </c>
      <c r="AV193" s="14" t="s">
        <v>85</v>
      </c>
      <c r="AW193" s="14" t="s">
        <v>32</v>
      </c>
      <c r="AX193" s="14" t="s">
        <v>75</v>
      </c>
      <c r="AY193" s="255" t="s">
        <v>133</v>
      </c>
    </row>
    <row r="194" s="13" customFormat="1">
      <c r="A194" s="13"/>
      <c r="B194" s="234"/>
      <c r="C194" s="235"/>
      <c r="D194" s="236" t="s">
        <v>141</v>
      </c>
      <c r="E194" s="237" t="s">
        <v>1</v>
      </c>
      <c r="F194" s="238" t="s">
        <v>212</v>
      </c>
      <c r="G194" s="235"/>
      <c r="H194" s="237" t="s">
        <v>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141</v>
      </c>
      <c r="AU194" s="244" t="s">
        <v>85</v>
      </c>
      <c r="AV194" s="13" t="s">
        <v>83</v>
      </c>
      <c r="AW194" s="13" t="s">
        <v>32</v>
      </c>
      <c r="AX194" s="13" t="s">
        <v>75</v>
      </c>
      <c r="AY194" s="244" t="s">
        <v>133</v>
      </c>
    </row>
    <row r="195" s="14" customFormat="1">
      <c r="A195" s="14"/>
      <c r="B195" s="245"/>
      <c r="C195" s="246"/>
      <c r="D195" s="236" t="s">
        <v>141</v>
      </c>
      <c r="E195" s="247" t="s">
        <v>1</v>
      </c>
      <c r="F195" s="248" t="s">
        <v>213</v>
      </c>
      <c r="G195" s="246"/>
      <c r="H195" s="249">
        <v>-213.83000000000001</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141</v>
      </c>
      <c r="AU195" s="255" t="s">
        <v>85</v>
      </c>
      <c r="AV195" s="14" t="s">
        <v>85</v>
      </c>
      <c r="AW195" s="14" t="s">
        <v>32</v>
      </c>
      <c r="AX195" s="14" t="s">
        <v>75</v>
      </c>
      <c r="AY195" s="255" t="s">
        <v>133</v>
      </c>
    </row>
    <row r="196" s="16" customFormat="1">
      <c r="A196" s="16"/>
      <c r="B196" s="267"/>
      <c r="C196" s="268"/>
      <c r="D196" s="236" t="s">
        <v>141</v>
      </c>
      <c r="E196" s="269" t="s">
        <v>1</v>
      </c>
      <c r="F196" s="270" t="s">
        <v>214</v>
      </c>
      <c r="G196" s="268"/>
      <c r="H196" s="271">
        <v>271.75999999999999</v>
      </c>
      <c r="I196" s="272"/>
      <c r="J196" s="268"/>
      <c r="K196" s="268"/>
      <c r="L196" s="273"/>
      <c r="M196" s="274"/>
      <c r="N196" s="275"/>
      <c r="O196" s="275"/>
      <c r="P196" s="275"/>
      <c r="Q196" s="275"/>
      <c r="R196" s="275"/>
      <c r="S196" s="275"/>
      <c r="T196" s="276"/>
      <c r="U196" s="16"/>
      <c r="V196" s="16"/>
      <c r="W196" s="16"/>
      <c r="X196" s="16"/>
      <c r="Y196" s="16"/>
      <c r="Z196" s="16"/>
      <c r="AA196" s="16"/>
      <c r="AB196" s="16"/>
      <c r="AC196" s="16"/>
      <c r="AD196" s="16"/>
      <c r="AE196" s="16"/>
      <c r="AT196" s="277" t="s">
        <v>141</v>
      </c>
      <c r="AU196" s="277" t="s">
        <v>85</v>
      </c>
      <c r="AV196" s="16" t="s">
        <v>153</v>
      </c>
      <c r="AW196" s="16" t="s">
        <v>32</v>
      </c>
      <c r="AX196" s="16" t="s">
        <v>75</v>
      </c>
      <c r="AY196" s="277" t="s">
        <v>133</v>
      </c>
    </row>
    <row r="197" s="13" customFormat="1">
      <c r="A197" s="13"/>
      <c r="B197" s="234"/>
      <c r="C197" s="235"/>
      <c r="D197" s="236" t="s">
        <v>141</v>
      </c>
      <c r="E197" s="237" t="s">
        <v>1</v>
      </c>
      <c r="F197" s="238" t="s">
        <v>226</v>
      </c>
      <c r="G197" s="235"/>
      <c r="H197" s="237" t="s">
        <v>1</v>
      </c>
      <c r="I197" s="239"/>
      <c r="J197" s="235"/>
      <c r="K197" s="235"/>
      <c r="L197" s="240"/>
      <c r="M197" s="241"/>
      <c r="N197" s="242"/>
      <c r="O197" s="242"/>
      <c r="P197" s="242"/>
      <c r="Q197" s="242"/>
      <c r="R197" s="242"/>
      <c r="S197" s="242"/>
      <c r="T197" s="243"/>
      <c r="U197" s="13"/>
      <c r="V197" s="13"/>
      <c r="W197" s="13"/>
      <c r="X197" s="13"/>
      <c r="Y197" s="13"/>
      <c r="Z197" s="13"/>
      <c r="AA197" s="13"/>
      <c r="AB197" s="13"/>
      <c r="AC197" s="13"/>
      <c r="AD197" s="13"/>
      <c r="AE197" s="13"/>
      <c r="AT197" s="244" t="s">
        <v>141</v>
      </c>
      <c r="AU197" s="244" t="s">
        <v>85</v>
      </c>
      <c r="AV197" s="13" t="s">
        <v>83</v>
      </c>
      <c r="AW197" s="13" t="s">
        <v>32</v>
      </c>
      <c r="AX197" s="13" t="s">
        <v>75</v>
      </c>
      <c r="AY197" s="244" t="s">
        <v>133</v>
      </c>
    </row>
    <row r="198" s="14" customFormat="1">
      <c r="A198" s="14"/>
      <c r="B198" s="245"/>
      <c r="C198" s="246"/>
      <c r="D198" s="236" t="s">
        <v>141</v>
      </c>
      <c r="E198" s="247" t="s">
        <v>1</v>
      </c>
      <c r="F198" s="248" t="s">
        <v>227</v>
      </c>
      <c r="G198" s="246"/>
      <c r="H198" s="249">
        <v>54.351999999999997</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141</v>
      </c>
      <c r="AU198" s="255" t="s">
        <v>85</v>
      </c>
      <c r="AV198" s="14" t="s">
        <v>85</v>
      </c>
      <c r="AW198" s="14" t="s">
        <v>32</v>
      </c>
      <c r="AX198" s="14" t="s">
        <v>83</v>
      </c>
      <c r="AY198" s="255" t="s">
        <v>133</v>
      </c>
    </row>
    <row r="199" s="2" customFormat="1" ht="24.15" customHeight="1">
      <c r="A199" s="39"/>
      <c r="B199" s="40"/>
      <c r="C199" s="220" t="s">
        <v>228</v>
      </c>
      <c r="D199" s="220" t="s">
        <v>135</v>
      </c>
      <c r="E199" s="221" t="s">
        <v>229</v>
      </c>
      <c r="F199" s="222" t="s">
        <v>230</v>
      </c>
      <c r="G199" s="223" t="s">
        <v>203</v>
      </c>
      <c r="H199" s="224">
        <v>13.587999999999999</v>
      </c>
      <c r="I199" s="225"/>
      <c r="J199" s="226">
        <f>ROUND(I199*H199,2)</f>
        <v>0</v>
      </c>
      <c r="K199" s="227"/>
      <c r="L199" s="45"/>
      <c r="M199" s="228" t="s">
        <v>1</v>
      </c>
      <c r="N199" s="229" t="s">
        <v>40</v>
      </c>
      <c r="O199" s="92"/>
      <c r="P199" s="230">
        <f>O199*H199</f>
        <v>0</v>
      </c>
      <c r="Q199" s="230">
        <v>0</v>
      </c>
      <c r="R199" s="230">
        <f>Q199*H199</f>
        <v>0</v>
      </c>
      <c r="S199" s="230">
        <v>0</v>
      </c>
      <c r="T199" s="231">
        <f>S199*H199</f>
        <v>0</v>
      </c>
      <c r="U199" s="39"/>
      <c r="V199" s="39"/>
      <c r="W199" s="39"/>
      <c r="X199" s="39"/>
      <c r="Y199" s="39"/>
      <c r="Z199" s="39"/>
      <c r="AA199" s="39"/>
      <c r="AB199" s="39"/>
      <c r="AC199" s="39"/>
      <c r="AD199" s="39"/>
      <c r="AE199" s="39"/>
      <c r="AR199" s="232" t="s">
        <v>139</v>
      </c>
      <c r="AT199" s="232" t="s">
        <v>135</v>
      </c>
      <c r="AU199" s="232" t="s">
        <v>85</v>
      </c>
      <c r="AY199" s="18" t="s">
        <v>133</v>
      </c>
      <c r="BE199" s="233">
        <f>IF(N199="základní",J199,0)</f>
        <v>0</v>
      </c>
      <c r="BF199" s="233">
        <f>IF(N199="snížená",J199,0)</f>
        <v>0</v>
      </c>
      <c r="BG199" s="233">
        <f>IF(N199="zákl. přenesená",J199,0)</f>
        <v>0</v>
      </c>
      <c r="BH199" s="233">
        <f>IF(N199="sníž. přenesená",J199,0)</f>
        <v>0</v>
      </c>
      <c r="BI199" s="233">
        <f>IF(N199="nulová",J199,0)</f>
        <v>0</v>
      </c>
      <c r="BJ199" s="18" t="s">
        <v>83</v>
      </c>
      <c r="BK199" s="233">
        <f>ROUND(I199*H199,2)</f>
        <v>0</v>
      </c>
      <c r="BL199" s="18" t="s">
        <v>139</v>
      </c>
      <c r="BM199" s="232" t="s">
        <v>231</v>
      </c>
    </row>
    <row r="200" s="13" customFormat="1">
      <c r="A200" s="13"/>
      <c r="B200" s="234"/>
      <c r="C200" s="235"/>
      <c r="D200" s="236" t="s">
        <v>141</v>
      </c>
      <c r="E200" s="237" t="s">
        <v>1</v>
      </c>
      <c r="F200" s="238" t="s">
        <v>210</v>
      </c>
      <c r="G200" s="235"/>
      <c r="H200" s="237" t="s">
        <v>1</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141</v>
      </c>
      <c r="AU200" s="244" t="s">
        <v>85</v>
      </c>
      <c r="AV200" s="13" t="s">
        <v>83</v>
      </c>
      <c r="AW200" s="13" t="s">
        <v>32</v>
      </c>
      <c r="AX200" s="13" t="s">
        <v>75</v>
      </c>
      <c r="AY200" s="244" t="s">
        <v>133</v>
      </c>
    </row>
    <row r="201" s="14" customFormat="1">
      <c r="A201" s="14"/>
      <c r="B201" s="245"/>
      <c r="C201" s="246"/>
      <c r="D201" s="236" t="s">
        <v>141</v>
      </c>
      <c r="E201" s="247" t="s">
        <v>1</v>
      </c>
      <c r="F201" s="248" t="s">
        <v>211</v>
      </c>
      <c r="G201" s="246"/>
      <c r="H201" s="249">
        <v>485.58999999999998</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141</v>
      </c>
      <c r="AU201" s="255" t="s">
        <v>85</v>
      </c>
      <c r="AV201" s="14" t="s">
        <v>85</v>
      </c>
      <c r="AW201" s="14" t="s">
        <v>32</v>
      </c>
      <c r="AX201" s="14" t="s">
        <v>75</v>
      </c>
      <c r="AY201" s="255" t="s">
        <v>133</v>
      </c>
    </row>
    <row r="202" s="13" customFormat="1">
      <c r="A202" s="13"/>
      <c r="B202" s="234"/>
      <c r="C202" s="235"/>
      <c r="D202" s="236" t="s">
        <v>141</v>
      </c>
      <c r="E202" s="237" t="s">
        <v>1</v>
      </c>
      <c r="F202" s="238" t="s">
        <v>212</v>
      </c>
      <c r="G202" s="235"/>
      <c r="H202" s="237" t="s">
        <v>1</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141</v>
      </c>
      <c r="AU202" s="244" t="s">
        <v>85</v>
      </c>
      <c r="AV202" s="13" t="s">
        <v>83</v>
      </c>
      <c r="AW202" s="13" t="s">
        <v>32</v>
      </c>
      <c r="AX202" s="13" t="s">
        <v>75</v>
      </c>
      <c r="AY202" s="244" t="s">
        <v>133</v>
      </c>
    </row>
    <row r="203" s="14" customFormat="1">
      <c r="A203" s="14"/>
      <c r="B203" s="245"/>
      <c r="C203" s="246"/>
      <c r="D203" s="236" t="s">
        <v>141</v>
      </c>
      <c r="E203" s="247" t="s">
        <v>1</v>
      </c>
      <c r="F203" s="248" t="s">
        <v>213</v>
      </c>
      <c r="G203" s="246"/>
      <c r="H203" s="249">
        <v>-213.83000000000001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141</v>
      </c>
      <c r="AU203" s="255" t="s">
        <v>85</v>
      </c>
      <c r="AV203" s="14" t="s">
        <v>85</v>
      </c>
      <c r="AW203" s="14" t="s">
        <v>32</v>
      </c>
      <c r="AX203" s="14" t="s">
        <v>75</v>
      </c>
      <c r="AY203" s="255" t="s">
        <v>133</v>
      </c>
    </row>
    <row r="204" s="16" customFormat="1">
      <c r="A204" s="16"/>
      <c r="B204" s="267"/>
      <c r="C204" s="268"/>
      <c r="D204" s="236" t="s">
        <v>141</v>
      </c>
      <c r="E204" s="269" t="s">
        <v>1</v>
      </c>
      <c r="F204" s="270" t="s">
        <v>214</v>
      </c>
      <c r="G204" s="268"/>
      <c r="H204" s="271">
        <v>271.75999999999999</v>
      </c>
      <c r="I204" s="272"/>
      <c r="J204" s="268"/>
      <c r="K204" s="268"/>
      <c r="L204" s="273"/>
      <c r="M204" s="274"/>
      <c r="N204" s="275"/>
      <c r="O204" s="275"/>
      <c r="P204" s="275"/>
      <c r="Q204" s="275"/>
      <c r="R204" s="275"/>
      <c r="S204" s="275"/>
      <c r="T204" s="276"/>
      <c r="U204" s="16"/>
      <c r="V204" s="16"/>
      <c r="W204" s="16"/>
      <c r="X204" s="16"/>
      <c r="Y204" s="16"/>
      <c r="Z204" s="16"/>
      <c r="AA204" s="16"/>
      <c r="AB204" s="16"/>
      <c r="AC204" s="16"/>
      <c r="AD204" s="16"/>
      <c r="AE204" s="16"/>
      <c r="AT204" s="277" t="s">
        <v>141</v>
      </c>
      <c r="AU204" s="277" t="s">
        <v>85</v>
      </c>
      <c r="AV204" s="16" t="s">
        <v>153</v>
      </c>
      <c r="AW204" s="16" t="s">
        <v>32</v>
      </c>
      <c r="AX204" s="16" t="s">
        <v>75</v>
      </c>
      <c r="AY204" s="277" t="s">
        <v>133</v>
      </c>
    </row>
    <row r="205" s="13" customFormat="1">
      <c r="A205" s="13"/>
      <c r="B205" s="234"/>
      <c r="C205" s="235"/>
      <c r="D205" s="236" t="s">
        <v>141</v>
      </c>
      <c r="E205" s="237" t="s">
        <v>1</v>
      </c>
      <c r="F205" s="238" t="s">
        <v>232</v>
      </c>
      <c r="G205" s="235"/>
      <c r="H205" s="237" t="s">
        <v>1</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141</v>
      </c>
      <c r="AU205" s="244" t="s">
        <v>85</v>
      </c>
      <c r="AV205" s="13" t="s">
        <v>83</v>
      </c>
      <c r="AW205" s="13" t="s">
        <v>32</v>
      </c>
      <c r="AX205" s="13" t="s">
        <v>75</v>
      </c>
      <c r="AY205" s="244" t="s">
        <v>133</v>
      </c>
    </row>
    <row r="206" s="14" customFormat="1">
      <c r="A206" s="14"/>
      <c r="B206" s="245"/>
      <c r="C206" s="246"/>
      <c r="D206" s="236" t="s">
        <v>141</v>
      </c>
      <c r="E206" s="247" t="s">
        <v>1</v>
      </c>
      <c r="F206" s="248" t="s">
        <v>233</v>
      </c>
      <c r="G206" s="246"/>
      <c r="H206" s="249">
        <v>13.587999999999999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141</v>
      </c>
      <c r="AU206" s="255" t="s">
        <v>85</v>
      </c>
      <c r="AV206" s="14" t="s">
        <v>85</v>
      </c>
      <c r="AW206" s="14" t="s">
        <v>32</v>
      </c>
      <c r="AX206" s="14" t="s">
        <v>83</v>
      </c>
      <c r="AY206" s="255" t="s">
        <v>133</v>
      </c>
    </row>
    <row r="207" s="2" customFormat="1" ht="24.15" customHeight="1">
      <c r="A207" s="39"/>
      <c r="B207" s="40"/>
      <c r="C207" s="220" t="s">
        <v>234</v>
      </c>
      <c r="D207" s="220" t="s">
        <v>135</v>
      </c>
      <c r="E207" s="221" t="s">
        <v>235</v>
      </c>
      <c r="F207" s="222" t="s">
        <v>236</v>
      </c>
      <c r="G207" s="223" t="s">
        <v>138</v>
      </c>
      <c r="H207" s="224">
        <v>606.98800000000006</v>
      </c>
      <c r="I207" s="225"/>
      <c r="J207" s="226">
        <f>ROUND(I207*H207,2)</f>
        <v>0</v>
      </c>
      <c r="K207" s="227"/>
      <c r="L207" s="45"/>
      <c r="M207" s="228" t="s">
        <v>1</v>
      </c>
      <c r="N207" s="229" t="s">
        <v>40</v>
      </c>
      <c r="O207" s="92"/>
      <c r="P207" s="230">
        <f>O207*H207</f>
        <v>0</v>
      </c>
      <c r="Q207" s="230">
        <v>0.00058</v>
      </c>
      <c r="R207" s="230">
        <f>Q207*H207</f>
        <v>0.35205304000000004</v>
      </c>
      <c r="S207" s="230">
        <v>0</v>
      </c>
      <c r="T207" s="231">
        <f>S207*H207</f>
        <v>0</v>
      </c>
      <c r="U207" s="39"/>
      <c r="V207" s="39"/>
      <c r="W207" s="39"/>
      <c r="X207" s="39"/>
      <c r="Y207" s="39"/>
      <c r="Z207" s="39"/>
      <c r="AA207" s="39"/>
      <c r="AB207" s="39"/>
      <c r="AC207" s="39"/>
      <c r="AD207" s="39"/>
      <c r="AE207" s="39"/>
      <c r="AR207" s="232" t="s">
        <v>139</v>
      </c>
      <c r="AT207" s="232" t="s">
        <v>135</v>
      </c>
      <c r="AU207" s="232" t="s">
        <v>85</v>
      </c>
      <c r="AY207" s="18" t="s">
        <v>133</v>
      </c>
      <c r="BE207" s="233">
        <f>IF(N207="základní",J207,0)</f>
        <v>0</v>
      </c>
      <c r="BF207" s="233">
        <f>IF(N207="snížená",J207,0)</f>
        <v>0</v>
      </c>
      <c r="BG207" s="233">
        <f>IF(N207="zákl. přenesená",J207,0)</f>
        <v>0</v>
      </c>
      <c r="BH207" s="233">
        <f>IF(N207="sníž. přenesená",J207,0)</f>
        <v>0</v>
      </c>
      <c r="BI207" s="233">
        <f>IF(N207="nulová",J207,0)</f>
        <v>0</v>
      </c>
      <c r="BJ207" s="18" t="s">
        <v>83</v>
      </c>
      <c r="BK207" s="233">
        <f>ROUND(I207*H207,2)</f>
        <v>0</v>
      </c>
      <c r="BL207" s="18" t="s">
        <v>139</v>
      </c>
      <c r="BM207" s="232" t="s">
        <v>237</v>
      </c>
    </row>
    <row r="208" s="13" customFormat="1">
      <c r="A208" s="13"/>
      <c r="B208" s="234"/>
      <c r="C208" s="235"/>
      <c r="D208" s="236" t="s">
        <v>141</v>
      </c>
      <c r="E208" s="237" t="s">
        <v>1</v>
      </c>
      <c r="F208" s="238" t="s">
        <v>238</v>
      </c>
      <c r="G208" s="235"/>
      <c r="H208" s="237" t="s">
        <v>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141</v>
      </c>
      <c r="AU208" s="244" t="s">
        <v>85</v>
      </c>
      <c r="AV208" s="13" t="s">
        <v>83</v>
      </c>
      <c r="AW208" s="13" t="s">
        <v>32</v>
      </c>
      <c r="AX208" s="13" t="s">
        <v>75</v>
      </c>
      <c r="AY208" s="244" t="s">
        <v>133</v>
      </c>
    </row>
    <row r="209" s="13" customFormat="1">
      <c r="A209" s="13"/>
      <c r="B209" s="234"/>
      <c r="C209" s="235"/>
      <c r="D209" s="236" t="s">
        <v>141</v>
      </c>
      <c r="E209" s="237" t="s">
        <v>1</v>
      </c>
      <c r="F209" s="238" t="s">
        <v>239</v>
      </c>
      <c r="G209" s="235"/>
      <c r="H209" s="237" t="s">
        <v>1</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141</v>
      </c>
      <c r="AU209" s="244" t="s">
        <v>85</v>
      </c>
      <c r="AV209" s="13" t="s">
        <v>83</v>
      </c>
      <c r="AW209" s="13" t="s">
        <v>32</v>
      </c>
      <c r="AX209" s="13" t="s">
        <v>75</v>
      </c>
      <c r="AY209" s="244" t="s">
        <v>133</v>
      </c>
    </row>
    <row r="210" s="14" customFormat="1">
      <c r="A210" s="14"/>
      <c r="B210" s="245"/>
      <c r="C210" s="246"/>
      <c r="D210" s="236" t="s">
        <v>141</v>
      </c>
      <c r="E210" s="247" t="s">
        <v>1</v>
      </c>
      <c r="F210" s="248" t="s">
        <v>240</v>
      </c>
      <c r="G210" s="246"/>
      <c r="H210" s="249">
        <v>606.98800000000006</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141</v>
      </c>
      <c r="AU210" s="255" t="s">
        <v>85</v>
      </c>
      <c r="AV210" s="14" t="s">
        <v>85</v>
      </c>
      <c r="AW210" s="14" t="s">
        <v>32</v>
      </c>
      <c r="AX210" s="14" t="s">
        <v>83</v>
      </c>
      <c r="AY210" s="255" t="s">
        <v>133</v>
      </c>
    </row>
    <row r="211" s="2" customFormat="1" ht="24.15" customHeight="1">
      <c r="A211" s="39"/>
      <c r="B211" s="40"/>
      <c r="C211" s="220" t="s">
        <v>241</v>
      </c>
      <c r="D211" s="220" t="s">
        <v>135</v>
      </c>
      <c r="E211" s="221" t="s">
        <v>242</v>
      </c>
      <c r="F211" s="222" t="s">
        <v>243</v>
      </c>
      <c r="G211" s="223" t="s">
        <v>138</v>
      </c>
      <c r="H211" s="224">
        <v>606.98800000000006</v>
      </c>
      <c r="I211" s="225"/>
      <c r="J211" s="226">
        <f>ROUND(I211*H211,2)</f>
        <v>0</v>
      </c>
      <c r="K211" s="227"/>
      <c r="L211" s="45"/>
      <c r="M211" s="228" t="s">
        <v>1</v>
      </c>
      <c r="N211" s="229" t="s">
        <v>40</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139</v>
      </c>
      <c r="AT211" s="232" t="s">
        <v>135</v>
      </c>
      <c r="AU211" s="232" t="s">
        <v>85</v>
      </c>
      <c r="AY211" s="18" t="s">
        <v>133</v>
      </c>
      <c r="BE211" s="233">
        <f>IF(N211="základní",J211,0)</f>
        <v>0</v>
      </c>
      <c r="BF211" s="233">
        <f>IF(N211="snížená",J211,0)</f>
        <v>0</v>
      </c>
      <c r="BG211" s="233">
        <f>IF(N211="zákl. přenesená",J211,0)</f>
        <v>0</v>
      </c>
      <c r="BH211" s="233">
        <f>IF(N211="sníž. přenesená",J211,0)</f>
        <v>0</v>
      </c>
      <c r="BI211" s="233">
        <f>IF(N211="nulová",J211,0)</f>
        <v>0</v>
      </c>
      <c r="BJ211" s="18" t="s">
        <v>83</v>
      </c>
      <c r="BK211" s="233">
        <f>ROUND(I211*H211,2)</f>
        <v>0</v>
      </c>
      <c r="BL211" s="18" t="s">
        <v>139</v>
      </c>
      <c r="BM211" s="232" t="s">
        <v>244</v>
      </c>
    </row>
    <row r="212" s="14" customFormat="1">
      <c r="A212" s="14"/>
      <c r="B212" s="245"/>
      <c r="C212" s="246"/>
      <c r="D212" s="236" t="s">
        <v>141</v>
      </c>
      <c r="E212" s="247" t="s">
        <v>1</v>
      </c>
      <c r="F212" s="248" t="s">
        <v>245</v>
      </c>
      <c r="G212" s="246"/>
      <c r="H212" s="249">
        <v>606.98800000000006</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141</v>
      </c>
      <c r="AU212" s="255" t="s">
        <v>85</v>
      </c>
      <c r="AV212" s="14" t="s">
        <v>85</v>
      </c>
      <c r="AW212" s="14" t="s">
        <v>32</v>
      </c>
      <c r="AX212" s="14" t="s">
        <v>83</v>
      </c>
      <c r="AY212" s="255" t="s">
        <v>133</v>
      </c>
    </row>
    <row r="213" s="2" customFormat="1" ht="37.8" customHeight="1">
      <c r="A213" s="39"/>
      <c r="B213" s="40"/>
      <c r="C213" s="220" t="s">
        <v>246</v>
      </c>
      <c r="D213" s="220" t="s">
        <v>135</v>
      </c>
      <c r="E213" s="221" t="s">
        <v>247</v>
      </c>
      <c r="F213" s="222" t="s">
        <v>248</v>
      </c>
      <c r="G213" s="223" t="s">
        <v>203</v>
      </c>
      <c r="H213" s="224">
        <v>203.81999999999999</v>
      </c>
      <c r="I213" s="225"/>
      <c r="J213" s="226">
        <f>ROUND(I213*H213,2)</f>
        <v>0</v>
      </c>
      <c r="K213" s="227"/>
      <c r="L213" s="45"/>
      <c r="M213" s="228" t="s">
        <v>1</v>
      </c>
      <c r="N213" s="229" t="s">
        <v>40</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139</v>
      </c>
      <c r="AT213" s="232" t="s">
        <v>135</v>
      </c>
      <c r="AU213" s="232" t="s">
        <v>85</v>
      </c>
      <c r="AY213" s="18" t="s">
        <v>133</v>
      </c>
      <c r="BE213" s="233">
        <f>IF(N213="základní",J213,0)</f>
        <v>0</v>
      </c>
      <c r="BF213" s="233">
        <f>IF(N213="snížená",J213,0)</f>
        <v>0</v>
      </c>
      <c r="BG213" s="233">
        <f>IF(N213="zákl. přenesená",J213,0)</f>
        <v>0</v>
      </c>
      <c r="BH213" s="233">
        <f>IF(N213="sníž. přenesená",J213,0)</f>
        <v>0</v>
      </c>
      <c r="BI213" s="233">
        <f>IF(N213="nulová",J213,0)</f>
        <v>0</v>
      </c>
      <c r="BJ213" s="18" t="s">
        <v>83</v>
      </c>
      <c r="BK213" s="233">
        <f>ROUND(I213*H213,2)</f>
        <v>0</v>
      </c>
      <c r="BL213" s="18" t="s">
        <v>139</v>
      </c>
      <c r="BM213" s="232" t="s">
        <v>249</v>
      </c>
    </row>
    <row r="214" s="14" customFormat="1">
      <c r="A214" s="14"/>
      <c r="B214" s="245"/>
      <c r="C214" s="246"/>
      <c r="D214" s="236" t="s">
        <v>141</v>
      </c>
      <c r="E214" s="247" t="s">
        <v>1</v>
      </c>
      <c r="F214" s="248" t="s">
        <v>250</v>
      </c>
      <c r="G214" s="246"/>
      <c r="H214" s="249">
        <v>203.81999999999999</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141</v>
      </c>
      <c r="AU214" s="255" t="s">
        <v>85</v>
      </c>
      <c r="AV214" s="14" t="s">
        <v>85</v>
      </c>
      <c r="AW214" s="14" t="s">
        <v>32</v>
      </c>
      <c r="AX214" s="14" t="s">
        <v>83</v>
      </c>
      <c r="AY214" s="255" t="s">
        <v>133</v>
      </c>
    </row>
    <row r="215" s="2" customFormat="1" ht="37.8" customHeight="1">
      <c r="A215" s="39"/>
      <c r="B215" s="40"/>
      <c r="C215" s="220" t="s">
        <v>251</v>
      </c>
      <c r="D215" s="220" t="s">
        <v>135</v>
      </c>
      <c r="E215" s="221" t="s">
        <v>252</v>
      </c>
      <c r="F215" s="222" t="s">
        <v>253</v>
      </c>
      <c r="G215" s="223" t="s">
        <v>203</v>
      </c>
      <c r="H215" s="224">
        <v>76.325000000000003</v>
      </c>
      <c r="I215" s="225"/>
      <c r="J215" s="226">
        <f>ROUND(I215*H215,2)</f>
        <v>0</v>
      </c>
      <c r="K215" s="227"/>
      <c r="L215" s="45"/>
      <c r="M215" s="228" t="s">
        <v>1</v>
      </c>
      <c r="N215" s="229" t="s">
        <v>40</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139</v>
      </c>
      <c r="AT215" s="232" t="s">
        <v>135</v>
      </c>
      <c r="AU215" s="232" t="s">
        <v>85</v>
      </c>
      <c r="AY215" s="18" t="s">
        <v>133</v>
      </c>
      <c r="BE215" s="233">
        <f>IF(N215="základní",J215,0)</f>
        <v>0</v>
      </c>
      <c r="BF215" s="233">
        <f>IF(N215="snížená",J215,0)</f>
        <v>0</v>
      </c>
      <c r="BG215" s="233">
        <f>IF(N215="zákl. přenesená",J215,0)</f>
        <v>0</v>
      </c>
      <c r="BH215" s="233">
        <f>IF(N215="sníž. přenesená",J215,0)</f>
        <v>0</v>
      </c>
      <c r="BI215" s="233">
        <f>IF(N215="nulová",J215,0)</f>
        <v>0</v>
      </c>
      <c r="BJ215" s="18" t="s">
        <v>83</v>
      </c>
      <c r="BK215" s="233">
        <f>ROUND(I215*H215,2)</f>
        <v>0</v>
      </c>
      <c r="BL215" s="18" t="s">
        <v>139</v>
      </c>
      <c r="BM215" s="232" t="s">
        <v>254</v>
      </c>
    </row>
    <row r="216" s="13" customFormat="1">
      <c r="A216" s="13"/>
      <c r="B216" s="234"/>
      <c r="C216" s="235"/>
      <c r="D216" s="236" t="s">
        <v>141</v>
      </c>
      <c r="E216" s="237" t="s">
        <v>1</v>
      </c>
      <c r="F216" s="238" t="s">
        <v>255</v>
      </c>
      <c r="G216" s="235"/>
      <c r="H216" s="237" t="s">
        <v>1</v>
      </c>
      <c r="I216" s="239"/>
      <c r="J216" s="235"/>
      <c r="K216" s="235"/>
      <c r="L216" s="240"/>
      <c r="M216" s="241"/>
      <c r="N216" s="242"/>
      <c r="O216" s="242"/>
      <c r="P216" s="242"/>
      <c r="Q216" s="242"/>
      <c r="R216" s="242"/>
      <c r="S216" s="242"/>
      <c r="T216" s="243"/>
      <c r="U216" s="13"/>
      <c r="V216" s="13"/>
      <c r="W216" s="13"/>
      <c r="X216" s="13"/>
      <c r="Y216" s="13"/>
      <c r="Z216" s="13"/>
      <c r="AA216" s="13"/>
      <c r="AB216" s="13"/>
      <c r="AC216" s="13"/>
      <c r="AD216" s="13"/>
      <c r="AE216" s="13"/>
      <c r="AT216" s="244" t="s">
        <v>141</v>
      </c>
      <c r="AU216" s="244" t="s">
        <v>85</v>
      </c>
      <c r="AV216" s="13" t="s">
        <v>83</v>
      </c>
      <c r="AW216" s="13" t="s">
        <v>32</v>
      </c>
      <c r="AX216" s="13" t="s">
        <v>75</v>
      </c>
      <c r="AY216" s="244" t="s">
        <v>133</v>
      </c>
    </row>
    <row r="217" s="14" customFormat="1">
      <c r="A217" s="14"/>
      <c r="B217" s="245"/>
      <c r="C217" s="246"/>
      <c r="D217" s="236" t="s">
        <v>141</v>
      </c>
      <c r="E217" s="247" t="s">
        <v>1</v>
      </c>
      <c r="F217" s="248" t="s">
        <v>256</v>
      </c>
      <c r="G217" s="246"/>
      <c r="H217" s="249">
        <v>76.325000000000003</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141</v>
      </c>
      <c r="AU217" s="255" t="s">
        <v>85</v>
      </c>
      <c r="AV217" s="14" t="s">
        <v>85</v>
      </c>
      <c r="AW217" s="14" t="s">
        <v>32</v>
      </c>
      <c r="AX217" s="14" t="s">
        <v>83</v>
      </c>
      <c r="AY217" s="255" t="s">
        <v>133</v>
      </c>
    </row>
    <row r="218" s="2" customFormat="1" ht="37.8" customHeight="1">
      <c r="A218" s="39"/>
      <c r="B218" s="40"/>
      <c r="C218" s="220" t="s">
        <v>257</v>
      </c>
      <c r="D218" s="220" t="s">
        <v>135</v>
      </c>
      <c r="E218" s="221" t="s">
        <v>258</v>
      </c>
      <c r="F218" s="222" t="s">
        <v>259</v>
      </c>
      <c r="G218" s="223" t="s">
        <v>203</v>
      </c>
      <c r="H218" s="224">
        <v>381.625</v>
      </c>
      <c r="I218" s="225"/>
      <c r="J218" s="226">
        <f>ROUND(I218*H218,2)</f>
        <v>0</v>
      </c>
      <c r="K218" s="227"/>
      <c r="L218" s="45"/>
      <c r="M218" s="228" t="s">
        <v>1</v>
      </c>
      <c r="N218" s="229" t="s">
        <v>40</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139</v>
      </c>
      <c r="AT218" s="232" t="s">
        <v>135</v>
      </c>
      <c r="AU218" s="232" t="s">
        <v>85</v>
      </c>
      <c r="AY218" s="18" t="s">
        <v>133</v>
      </c>
      <c r="BE218" s="233">
        <f>IF(N218="základní",J218,0)</f>
        <v>0</v>
      </c>
      <c r="BF218" s="233">
        <f>IF(N218="snížená",J218,0)</f>
        <v>0</v>
      </c>
      <c r="BG218" s="233">
        <f>IF(N218="zákl. přenesená",J218,0)</f>
        <v>0</v>
      </c>
      <c r="BH218" s="233">
        <f>IF(N218="sníž. přenesená",J218,0)</f>
        <v>0</v>
      </c>
      <c r="BI218" s="233">
        <f>IF(N218="nulová",J218,0)</f>
        <v>0</v>
      </c>
      <c r="BJ218" s="18" t="s">
        <v>83</v>
      </c>
      <c r="BK218" s="233">
        <f>ROUND(I218*H218,2)</f>
        <v>0</v>
      </c>
      <c r="BL218" s="18" t="s">
        <v>139</v>
      </c>
      <c r="BM218" s="232" t="s">
        <v>260</v>
      </c>
    </row>
    <row r="219" s="13" customFormat="1">
      <c r="A219" s="13"/>
      <c r="B219" s="234"/>
      <c r="C219" s="235"/>
      <c r="D219" s="236" t="s">
        <v>141</v>
      </c>
      <c r="E219" s="237" t="s">
        <v>1</v>
      </c>
      <c r="F219" s="238" t="s">
        <v>261</v>
      </c>
      <c r="G219" s="235"/>
      <c r="H219" s="237" t="s">
        <v>1</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141</v>
      </c>
      <c r="AU219" s="244" t="s">
        <v>85</v>
      </c>
      <c r="AV219" s="13" t="s">
        <v>83</v>
      </c>
      <c r="AW219" s="13" t="s">
        <v>32</v>
      </c>
      <c r="AX219" s="13" t="s">
        <v>75</v>
      </c>
      <c r="AY219" s="244" t="s">
        <v>133</v>
      </c>
    </row>
    <row r="220" s="14" customFormat="1">
      <c r="A220" s="14"/>
      <c r="B220" s="245"/>
      <c r="C220" s="246"/>
      <c r="D220" s="236" t="s">
        <v>141</v>
      </c>
      <c r="E220" s="247" t="s">
        <v>1</v>
      </c>
      <c r="F220" s="248" t="s">
        <v>262</v>
      </c>
      <c r="G220" s="246"/>
      <c r="H220" s="249">
        <v>381.625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141</v>
      </c>
      <c r="AU220" s="255" t="s">
        <v>85</v>
      </c>
      <c r="AV220" s="14" t="s">
        <v>85</v>
      </c>
      <c r="AW220" s="14" t="s">
        <v>32</v>
      </c>
      <c r="AX220" s="14" t="s">
        <v>83</v>
      </c>
      <c r="AY220" s="255" t="s">
        <v>133</v>
      </c>
    </row>
    <row r="221" s="2" customFormat="1" ht="37.8" customHeight="1">
      <c r="A221" s="39"/>
      <c r="B221" s="40"/>
      <c r="C221" s="220" t="s">
        <v>263</v>
      </c>
      <c r="D221" s="220" t="s">
        <v>135</v>
      </c>
      <c r="E221" s="221" t="s">
        <v>264</v>
      </c>
      <c r="F221" s="222" t="s">
        <v>265</v>
      </c>
      <c r="G221" s="223" t="s">
        <v>203</v>
      </c>
      <c r="H221" s="224">
        <v>67.939999999999998</v>
      </c>
      <c r="I221" s="225"/>
      <c r="J221" s="226">
        <f>ROUND(I221*H221,2)</f>
        <v>0</v>
      </c>
      <c r="K221" s="227"/>
      <c r="L221" s="45"/>
      <c r="M221" s="228" t="s">
        <v>1</v>
      </c>
      <c r="N221" s="229" t="s">
        <v>40</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139</v>
      </c>
      <c r="AT221" s="232" t="s">
        <v>135</v>
      </c>
      <c r="AU221" s="232" t="s">
        <v>85</v>
      </c>
      <c r="AY221" s="18" t="s">
        <v>133</v>
      </c>
      <c r="BE221" s="233">
        <f>IF(N221="základní",J221,0)</f>
        <v>0</v>
      </c>
      <c r="BF221" s="233">
        <f>IF(N221="snížená",J221,0)</f>
        <v>0</v>
      </c>
      <c r="BG221" s="233">
        <f>IF(N221="zákl. přenesená",J221,0)</f>
        <v>0</v>
      </c>
      <c r="BH221" s="233">
        <f>IF(N221="sníž. přenesená",J221,0)</f>
        <v>0</v>
      </c>
      <c r="BI221" s="233">
        <f>IF(N221="nulová",J221,0)</f>
        <v>0</v>
      </c>
      <c r="BJ221" s="18" t="s">
        <v>83</v>
      </c>
      <c r="BK221" s="233">
        <f>ROUND(I221*H221,2)</f>
        <v>0</v>
      </c>
      <c r="BL221" s="18" t="s">
        <v>139</v>
      </c>
      <c r="BM221" s="232" t="s">
        <v>266</v>
      </c>
    </row>
    <row r="222" s="13" customFormat="1">
      <c r="A222" s="13"/>
      <c r="B222" s="234"/>
      <c r="C222" s="235"/>
      <c r="D222" s="236" t="s">
        <v>141</v>
      </c>
      <c r="E222" s="237" t="s">
        <v>1</v>
      </c>
      <c r="F222" s="238" t="s">
        <v>261</v>
      </c>
      <c r="G222" s="235"/>
      <c r="H222" s="237" t="s">
        <v>1</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141</v>
      </c>
      <c r="AU222" s="244" t="s">
        <v>85</v>
      </c>
      <c r="AV222" s="13" t="s">
        <v>83</v>
      </c>
      <c r="AW222" s="13" t="s">
        <v>32</v>
      </c>
      <c r="AX222" s="13" t="s">
        <v>75</v>
      </c>
      <c r="AY222" s="244" t="s">
        <v>133</v>
      </c>
    </row>
    <row r="223" s="14" customFormat="1">
      <c r="A223" s="14"/>
      <c r="B223" s="245"/>
      <c r="C223" s="246"/>
      <c r="D223" s="236" t="s">
        <v>141</v>
      </c>
      <c r="E223" s="247" t="s">
        <v>1</v>
      </c>
      <c r="F223" s="248" t="s">
        <v>267</v>
      </c>
      <c r="G223" s="246"/>
      <c r="H223" s="249">
        <v>67.939999999999998</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141</v>
      </c>
      <c r="AU223" s="255" t="s">
        <v>85</v>
      </c>
      <c r="AV223" s="14" t="s">
        <v>85</v>
      </c>
      <c r="AW223" s="14" t="s">
        <v>32</v>
      </c>
      <c r="AX223" s="14" t="s">
        <v>83</v>
      </c>
      <c r="AY223" s="255" t="s">
        <v>133</v>
      </c>
    </row>
    <row r="224" s="2" customFormat="1" ht="37.8" customHeight="1">
      <c r="A224" s="39"/>
      <c r="B224" s="40"/>
      <c r="C224" s="220" t="s">
        <v>7</v>
      </c>
      <c r="D224" s="220" t="s">
        <v>135</v>
      </c>
      <c r="E224" s="221" t="s">
        <v>268</v>
      </c>
      <c r="F224" s="222" t="s">
        <v>269</v>
      </c>
      <c r="G224" s="223" t="s">
        <v>203</v>
      </c>
      <c r="H224" s="224">
        <v>339.69999999999999</v>
      </c>
      <c r="I224" s="225"/>
      <c r="J224" s="226">
        <f>ROUND(I224*H224,2)</f>
        <v>0</v>
      </c>
      <c r="K224" s="227"/>
      <c r="L224" s="45"/>
      <c r="M224" s="228" t="s">
        <v>1</v>
      </c>
      <c r="N224" s="229" t="s">
        <v>40</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139</v>
      </c>
      <c r="AT224" s="232" t="s">
        <v>135</v>
      </c>
      <c r="AU224" s="232" t="s">
        <v>85</v>
      </c>
      <c r="AY224" s="18" t="s">
        <v>133</v>
      </c>
      <c r="BE224" s="233">
        <f>IF(N224="základní",J224,0)</f>
        <v>0</v>
      </c>
      <c r="BF224" s="233">
        <f>IF(N224="snížená",J224,0)</f>
        <v>0</v>
      </c>
      <c r="BG224" s="233">
        <f>IF(N224="zákl. přenesená",J224,0)</f>
        <v>0</v>
      </c>
      <c r="BH224" s="233">
        <f>IF(N224="sníž. přenesená",J224,0)</f>
        <v>0</v>
      </c>
      <c r="BI224" s="233">
        <f>IF(N224="nulová",J224,0)</f>
        <v>0</v>
      </c>
      <c r="BJ224" s="18" t="s">
        <v>83</v>
      </c>
      <c r="BK224" s="233">
        <f>ROUND(I224*H224,2)</f>
        <v>0</v>
      </c>
      <c r="BL224" s="18" t="s">
        <v>139</v>
      </c>
      <c r="BM224" s="232" t="s">
        <v>270</v>
      </c>
    </row>
    <row r="225" s="13" customFormat="1">
      <c r="A225" s="13"/>
      <c r="B225" s="234"/>
      <c r="C225" s="235"/>
      <c r="D225" s="236" t="s">
        <v>141</v>
      </c>
      <c r="E225" s="237" t="s">
        <v>1</v>
      </c>
      <c r="F225" s="238" t="s">
        <v>261</v>
      </c>
      <c r="G225" s="235"/>
      <c r="H225" s="237" t="s">
        <v>1</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141</v>
      </c>
      <c r="AU225" s="244" t="s">
        <v>85</v>
      </c>
      <c r="AV225" s="13" t="s">
        <v>83</v>
      </c>
      <c r="AW225" s="13" t="s">
        <v>32</v>
      </c>
      <c r="AX225" s="13" t="s">
        <v>75</v>
      </c>
      <c r="AY225" s="244" t="s">
        <v>133</v>
      </c>
    </row>
    <row r="226" s="14" customFormat="1">
      <c r="A226" s="14"/>
      <c r="B226" s="245"/>
      <c r="C226" s="246"/>
      <c r="D226" s="236" t="s">
        <v>141</v>
      </c>
      <c r="E226" s="247" t="s">
        <v>1</v>
      </c>
      <c r="F226" s="248" t="s">
        <v>271</v>
      </c>
      <c r="G226" s="246"/>
      <c r="H226" s="249">
        <v>339.69999999999999</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141</v>
      </c>
      <c r="AU226" s="255" t="s">
        <v>85</v>
      </c>
      <c r="AV226" s="14" t="s">
        <v>85</v>
      </c>
      <c r="AW226" s="14" t="s">
        <v>32</v>
      </c>
      <c r="AX226" s="14" t="s">
        <v>83</v>
      </c>
      <c r="AY226" s="255" t="s">
        <v>133</v>
      </c>
    </row>
    <row r="227" s="2" customFormat="1" ht="24.15" customHeight="1">
      <c r="A227" s="39"/>
      <c r="B227" s="40"/>
      <c r="C227" s="220" t="s">
        <v>272</v>
      </c>
      <c r="D227" s="220" t="s">
        <v>135</v>
      </c>
      <c r="E227" s="221" t="s">
        <v>273</v>
      </c>
      <c r="F227" s="222" t="s">
        <v>274</v>
      </c>
      <c r="G227" s="223" t="s">
        <v>203</v>
      </c>
      <c r="H227" s="224">
        <v>407.63999999999999</v>
      </c>
      <c r="I227" s="225"/>
      <c r="J227" s="226">
        <f>ROUND(I227*H227,2)</f>
        <v>0</v>
      </c>
      <c r="K227" s="227"/>
      <c r="L227" s="45"/>
      <c r="M227" s="228" t="s">
        <v>1</v>
      </c>
      <c r="N227" s="229" t="s">
        <v>40</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139</v>
      </c>
      <c r="AT227" s="232" t="s">
        <v>135</v>
      </c>
      <c r="AU227" s="232" t="s">
        <v>85</v>
      </c>
      <c r="AY227" s="18" t="s">
        <v>133</v>
      </c>
      <c r="BE227" s="233">
        <f>IF(N227="základní",J227,0)</f>
        <v>0</v>
      </c>
      <c r="BF227" s="233">
        <f>IF(N227="snížená",J227,0)</f>
        <v>0</v>
      </c>
      <c r="BG227" s="233">
        <f>IF(N227="zákl. přenesená",J227,0)</f>
        <v>0</v>
      </c>
      <c r="BH227" s="233">
        <f>IF(N227="sníž. přenesená",J227,0)</f>
        <v>0</v>
      </c>
      <c r="BI227" s="233">
        <f>IF(N227="nulová",J227,0)</f>
        <v>0</v>
      </c>
      <c r="BJ227" s="18" t="s">
        <v>83</v>
      </c>
      <c r="BK227" s="233">
        <f>ROUND(I227*H227,2)</f>
        <v>0</v>
      </c>
      <c r="BL227" s="18" t="s">
        <v>139</v>
      </c>
      <c r="BM227" s="232" t="s">
        <v>275</v>
      </c>
    </row>
    <row r="228" s="13" customFormat="1">
      <c r="A228" s="13"/>
      <c r="B228" s="234"/>
      <c r="C228" s="235"/>
      <c r="D228" s="236" t="s">
        <v>141</v>
      </c>
      <c r="E228" s="237" t="s">
        <v>1</v>
      </c>
      <c r="F228" s="238" t="s">
        <v>276</v>
      </c>
      <c r="G228" s="235"/>
      <c r="H228" s="237" t="s">
        <v>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141</v>
      </c>
      <c r="AU228" s="244" t="s">
        <v>85</v>
      </c>
      <c r="AV228" s="13" t="s">
        <v>83</v>
      </c>
      <c r="AW228" s="13" t="s">
        <v>32</v>
      </c>
      <c r="AX228" s="13" t="s">
        <v>75</v>
      </c>
      <c r="AY228" s="244" t="s">
        <v>133</v>
      </c>
    </row>
    <row r="229" s="14" customFormat="1">
      <c r="A229" s="14"/>
      <c r="B229" s="245"/>
      <c r="C229" s="246"/>
      <c r="D229" s="236" t="s">
        <v>141</v>
      </c>
      <c r="E229" s="247" t="s">
        <v>1</v>
      </c>
      <c r="F229" s="248" t="s">
        <v>277</v>
      </c>
      <c r="G229" s="246"/>
      <c r="H229" s="249">
        <v>254.99000000000001</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141</v>
      </c>
      <c r="AU229" s="255" t="s">
        <v>85</v>
      </c>
      <c r="AV229" s="14" t="s">
        <v>85</v>
      </c>
      <c r="AW229" s="14" t="s">
        <v>32</v>
      </c>
      <c r="AX229" s="14" t="s">
        <v>75</v>
      </c>
      <c r="AY229" s="255" t="s">
        <v>133</v>
      </c>
    </row>
    <row r="230" s="13" customFormat="1">
      <c r="A230" s="13"/>
      <c r="B230" s="234"/>
      <c r="C230" s="235"/>
      <c r="D230" s="236" t="s">
        <v>141</v>
      </c>
      <c r="E230" s="237" t="s">
        <v>1</v>
      </c>
      <c r="F230" s="238" t="s">
        <v>278</v>
      </c>
      <c r="G230" s="235"/>
      <c r="H230" s="237" t="s">
        <v>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141</v>
      </c>
      <c r="AU230" s="244" t="s">
        <v>85</v>
      </c>
      <c r="AV230" s="13" t="s">
        <v>83</v>
      </c>
      <c r="AW230" s="13" t="s">
        <v>32</v>
      </c>
      <c r="AX230" s="13" t="s">
        <v>75</v>
      </c>
      <c r="AY230" s="244" t="s">
        <v>133</v>
      </c>
    </row>
    <row r="231" s="14" customFormat="1">
      <c r="A231" s="14"/>
      <c r="B231" s="245"/>
      <c r="C231" s="246"/>
      <c r="D231" s="236" t="s">
        <v>141</v>
      </c>
      <c r="E231" s="247" t="s">
        <v>1</v>
      </c>
      <c r="F231" s="248" t="s">
        <v>279</v>
      </c>
      <c r="G231" s="246"/>
      <c r="H231" s="249">
        <v>152.65000000000001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141</v>
      </c>
      <c r="AU231" s="255" t="s">
        <v>85</v>
      </c>
      <c r="AV231" s="14" t="s">
        <v>85</v>
      </c>
      <c r="AW231" s="14" t="s">
        <v>32</v>
      </c>
      <c r="AX231" s="14" t="s">
        <v>75</v>
      </c>
      <c r="AY231" s="255" t="s">
        <v>133</v>
      </c>
    </row>
    <row r="232" s="15" customFormat="1">
      <c r="A232" s="15"/>
      <c r="B232" s="256"/>
      <c r="C232" s="257"/>
      <c r="D232" s="236" t="s">
        <v>141</v>
      </c>
      <c r="E232" s="258" t="s">
        <v>1</v>
      </c>
      <c r="F232" s="259" t="s">
        <v>152</v>
      </c>
      <c r="G232" s="257"/>
      <c r="H232" s="260">
        <v>407.63999999999999</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141</v>
      </c>
      <c r="AU232" s="266" t="s">
        <v>85</v>
      </c>
      <c r="AV232" s="15" t="s">
        <v>139</v>
      </c>
      <c r="AW232" s="15" t="s">
        <v>32</v>
      </c>
      <c r="AX232" s="15" t="s">
        <v>83</v>
      </c>
      <c r="AY232" s="266" t="s">
        <v>133</v>
      </c>
    </row>
    <row r="233" s="2" customFormat="1" ht="24.15" customHeight="1">
      <c r="A233" s="39"/>
      <c r="B233" s="40"/>
      <c r="C233" s="220" t="s">
        <v>280</v>
      </c>
      <c r="D233" s="220" t="s">
        <v>135</v>
      </c>
      <c r="E233" s="221" t="s">
        <v>281</v>
      </c>
      <c r="F233" s="222" t="s">
        <v>282</v>
      </c>
      <c r="G233" s="223" t="s">
        <v>203</v>
      </c>
      <c r="H233" s="224">
        <v>135.88</v>
      </c>
      <c r="I233" s="225"/>
      <c r="J233" s="226">
        <f>ROUND(I233*H233,2)</f>
        <v>0</v>
      </c>
      <c r="K233" s="227"/>
      <c r="L233" s="45"/>
      <c r="M233" s="228" t="s">
        <v>1</v>
      </c>
      <c r="N233" s="229" t="s">
        <v>40</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139</v>
      </c>
      <c r="AT233" s="232" t="s">
        <v>135</v>
      </c>
      <c r="AU233" s="232" t="s">
        <v>85</v>
      </c>
      <c r="AY233" s="18" t="s">
        <v>133</v>
      </c>
      <c r="BE233" s="233">
        <f>IF(N233="základní",J233,0)</f>
        <v>0</v>
      </c>
      <c r="BF233" s="233">
        <f>IF(N233="snížená",J233,0)</f>
        <v>0</v>
      </c>
      <c r="BG233" s="233">
        <f>IF(N233="zákl. přenesená",J233,0)</f>
        <v>0</v>
      </c>
      <c r="BH233" s="233">
        <f>IF(N233="sníž. přenesená",J233,0)</f>
        <v>0</v>
      </c>
      <c r="BI233" s="233">
        <f>IF(N233="nulová",J233,0)</f>
        <v>0</v>
      </c>
      <c r="BJ233" s="18" t="s">
        <v>83</v>
      </c>
      <c r="BK233" s="233">
        <f>ROUND(I233*H233,2)</f>
        <v>0</v>
      </c>
      <c r="BL233" s="18" t="s">
        <v>139</v>
      </c>
      <c r="BM233" s="232" t="s">
        <v>283</v>
      </c>
    </row>
    <row r="234" s="13" customFormat="1">
      <c r="A234" s="13"/>
      <c r="B234" s="234"/>
      <c r="C234" s="235"/>
      <c r="D234" s="236" t="s">
        <v>141</v>
      </c>
      <c r="E234" s="237" t="s">
        <v>1</v>
      </c>
      <c r="F234" s="238" t="s">
        <v>284</v>
      </c>
      <c r="G234" s="235"/>
      <c r="H234" s="237" t="s">
        <v>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141</v>
      </c>
      <c r="AU234" s="244" t="s">
        <v>85</v>
      </c>
      <c r="AV234" s="13" t="s">
        <v>83</v>
      </c>
      <c r="AW234" s="13" t="s">
        <v>32</v>
      </c>
      <c r="AX234" s="13" t="s">
        <v>75</v>
      </c>
      <c r="AY234" s="244" t="s">
        <v>133</v>
      </c>
    </row>
    <row r="235" s="14" customFormat="1">
      <c r="A235" s="14"/>
      <c r="B235" s="245"/>
      <c r="C235" s="246"/>
      <c r="D235" s="236" t="s">
        <v>141</v>
      </c>
      <c r="E235" s="247" t="s">
        <v>1</v>
      </c>
      <c r="F235" s="248" t="s">
        <v>285</v>
      </c>
      <c r="G235" s="246"/>
      <c r="H235" s="249">
        <v>135.88</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141</v>
      </c>
      <c r="AU235" s="255" t="s">
        <v>85</v>
      </c>
      <c r="AV235" s="14" t="s">
        <v>85</v>
      </c>
      <c r="AW235" s="14" t="s">
        <v>32</v>
      </c>
      <c r="AX235" s="14" t="s">
        <v>83</v>
      </c>
      <c r="AY235" s="255" t="s">
        <v>133</v>
      </c>
    </row>
    <row r="236" s="2" customFormat="1" ht="16.5" customHeight="1">
      <c r="A236" s="39"/>
      <c r="B236" s="40"/>
      <c r="C236" s="220" t="s">
        <v>286</v>
      </c>
      <c r="D236" s="220" t="s">
        <v>135</v>
      </c>
      <c r="E236" s="221" t="s">
        <v>287</v>
      </c>
      <c r="F236" s="222" t="s">
        <v>288</v>
      </c>
      <c r="G236" s="223" t="s">
        <v>203</v>
      </c>
      <c r="H236" s="224">
        <v>144.23500000000001</v>
      </c>
      <c r="I236" s="225"/>
      <c r="J236" s="226">
        <f>ROUND(I236*H236,2)</f>
        <v>0</v>
      </c>
      <c r="K236" s="227"/>
      <c r="L236" s="45"/>
      <c r="M236" s="228" t="s">
        <v>1</v>
      </c>
      <c r="N236" s="229" t="s">
        <v>40</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139</v>
      </c>
      <c r="AT236" s="232" t="s">
        <v>135</v>
      </c>
      <c r="AU236" s="232" t="s">
        <v>85</v>
      </c>
      <c r="AY236" s="18" t="s">
        <v>133</v>
      </c>
      <c r="BE236" s="233">
        <f>IF(N236="základní",J236,0)</f>
        <v>0</v>
      </c>
      <c r="BF236" s="233">
        <f>IF(N236="snížená",J236,0)</f>
        <v>0</v>
      </c>
      <c r="BG236" s="233">
        <f>IF(N236="zákl. přenesená",J236,0)</f>
        <v>0</v>
      </c>
      <c r="BH236" s="233">
        <f>IF(N236="sníž. přenesená",J236,0)</f>
        <v>0</v>
      </c>
      <c r="BI236" s="233">
        <f>IF(N236="nulová",J236,0)</f>
        <v>0</v>
      </c>
      <c r="BJ236" s="18" t="s">
        <v>83</v>
      </c>
      <c r="BK236" s="233">
        <f>ROUND(I236*H236,2)</f>
        <v>0</v>
      </c>
      <c r="BL236" s="18" t="s">
        <v>139</v>
      </c>
      <c r="BM236" s="232" t="s">
        <v>289</v>
      </c>
    </row>
    <row r="237" s="13" customFormat="1">
      <c r="A237" s="13"/>
      <c r="B237" s="234"/>
      <c r="C237" s="235"/>
      <c r="D237" s="236" t="s">
        <v>141</v>
      </c>
      <c r="E237" s="237" t="s">
        <v>1</v>
      </c>
      <c r="F237" s="238" t="s">
        <v>290</v>
      </c>
      <c r="G237" s="235"/>
      <c r="H237" s="237" t="s">
        <v>1</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141</v>
      </c>
      <c r="AU237" s="244" t="s">
        <v>85</v>
      </c>
      <c r="AV237" s="13" t="s">
        <v>83</v>
      </c>
      <c r="AW237" s="13" t="s">
        <v>32</v>
      </c>
      <c r="AX237" s="13" t="s">
        <v>75</v>
      </c>
      <c r="AY237" s="244" t="s">
        <v>133</v>
      </c>
    </row>
    <row r="238" s="14" customFormat="1">
      <c r="A238" s="14"/>
      <c r="B238" s="245"/>
      <c r="C238" s="246"/>
      <c r="D238" s="236" t="s">
        <v>141</v>
      </c>
      <c r="E238" s="247" t="s">
        <v>1</v>
      </c>
      <c r="F238" s="248" t="s">
        <v>291</v>
      </c>
      <c r="G238" s="246"/>
      <c r="H238" s="249">
        <v>144.23500000000001</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141</v>
      </c>
      <c r="AU238" s="255" t="s">
        <v>85</v>
      </c>
      <c r="AV238" s="14" t="s">
        <v>85</v>
      </c>
      <c r="AW238" s="14" t="s">
        <v>32</v>
      </c>
      <c r="AX238" s="14" t="s">
        <v>83</v>
      </c>
      <c r="AY238" s="255" t="s">
        <v>133</v>
      </c>
    </row>
    <row r="239" s="2" customFormat="1" ht="24.15" customHeight="1">
      <c r="A239" s="39"/>
      <c r="B239" s="40"/>
      <c r="C239" s="220" t="s">
        <v>292</v>
      </c>
      <c r="D239" s="220" t="s">
        <v>135</v>
      </c>
      <c r="E239" s="221" t="s">
        <v>293</v>
      </c>
      <c r="F239" s="222" t="s">
        <v>294</v>
      </c>
      <c r="G239" s="223" t="s">
        <v>295</v>
      </c>
      <c r="H239" s="224">
        <v>274.04700000000003</v>
      </c>
      <c r="I239" s="225"/>
      <c r="J239" s="226">
        <f>ROUND(I239*H239,2)</f>
        <v>0</v>
      </c>
      <c r="K239" s="227"/>
      <c r="L239" s="45"/>
      <c r="M239" s="228" t="s">
        <v>1</v>
      </c>
      <c r="N239" s="229" t="s">
        <v>40</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139</v>
      </c>
      <c r="AT239" s="232" t="s">
        <v>135</v>
      </c>
      <c r="AU239" s="232" t="s">
        <v>85</v>
      </c>
      <c r="AY239" s="18" t="s">
        <v>133</v>
      </c>
      <c r="BE239" s="233">
        <f>IF(N239="základní",J239,0)</f>
        <v>0</v>
      </c>
      <c r="BF239" s="233">
        <f>IF(N239="snížená",J239,0)</f>
        <v>0</v>
      </c>
      <c r="BG239" s="233">
        <f>IF(N239="zákl. přenesená",J239,0)</f>
        <v>0</v>
      </c>
      <c r="BH239" s="233">
        <f>IF(N239="sníž. přenesená",J239,0)</f>
        <v>0</v>
      </c>
      <c r="BI239" s="233">
        <f>IF(N239="nulová",J239,0)</f>
        <v>0</v>
      </c>
      <c r="BJ239" s="18" t="s">
        <v>83</v>
      </c>
      <c r="BK239" s="233">
        <f>ROUND(I239*H239,2)</f>
        <v>0</v>
      </c>
      <c r="BL239" s="18" t="s">
        <v>139</v>
      </c>
      <c r="BM239" s="232" t="s">
        <v>296</v>
      </c>
    </row>
    <row r="240" s="13" customFormat="1">
      <c r="A240" s="13"/>
      <c r="B240" s="234"/>
      <c r="C240" s="235"/>
      <c r="D240" s="236" t="s">
        <v>141</v>
      </c>
      <c r="E240" s="237" t="s">
        <v>1</v>
      </c>
      <c r="F240" s="238" t="s">
        <v>297</v>
      </c>
      <c r="G240" s="235"/>
      <c r="H240" s="237" t="s">
        <v>1</v>
      </c>
      <c r="I240" s="239"/>
      <c r="J240" s="235"/>
      <c r="K240" s="235"/>
      <c r="L240" s="240"/>
      <c r="M240" s="241"/>
      <c r="N240" s="242"/>
      <c r="O240" s="242"/>
      <c r="P240" s="242"/>
      <c r="Q240" s="242"/>
      <c r="R240" s="242"/>
      <c r="S240" s="242"/>
      <c r="T240" s="243"/>
      <c r="U240" s="13"/>
      <c r="V240" s="13"/>
      <c r="W240" s="13"/>
      <c r="X240" s="13"/>
      <c r="Y240" s="13"/>
      <c r="Z240" s="13"/>
      <c r="AA240" s="13"/>
      <c r="AB240" s="13"/>
      <c r="AC240" s="13"/>
      <c r="AD240" s="13"/>
      <c r="AE240" s="13"/>
      <c r="AT240" s="244" t="s">
        <v>141</v>
      </c>
      <c r="AU240" s="244" t="s">
        <v>85</v>
      </c>
      <c r="AV240" s="13" t="s">
        <v>83</v>
      </c>
      <c r="AW240" s="13" t="s">
        <v>32</v>
      </c>
      <c r="AX240" s="13" t="s">
        <v>75</v>
      </c>
      <c r="AY240" s="244" t="s">
        <v>133</v>
      </c>
    </row>
    <row r="241" s="14" customFormat="1">
      <c r="A241" s="14"/>
      <c r="B241" s="245"/>
      <c r="C241" s="246"/>
      <c r="D241" s="236" t="s">
        <v>141</v>
      </c>
      <c r="E241" s="247" t="s">
        <v>1</v>
      </c>
      <c r="F241" s="248" t="s">
        <v>298</v>
      </c>
      <c r="G241" s="246"/>
      <c r="H241" s="249">
        <v>274.04700000000003</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141</v>
      </c>
      <c r="AU241" s="255" t="s">
        <v>85</v>
      </c>
      <c r="AV241" s="14" t="s">
        <v>85</v>
      </c>
      <c r="AW241" s="14" t="s">
        <v>32</v>
      </c>
      <c r="AX241" s="14" t="s">
        <v>83</v>
      </c>
      <c r="AY241" s="255" t="s">
        <v>133</v>
      </c>
    </row>
    <row r="242" s="2" customFormat="1" ht="24.15" customHeight="1">
      <c r="A242" s="39"/>
      <c r="B242" s="40"/>
      <c r="C242" s="220" t="s">
        <v>299</v>
      </c>
      <c r="D242" s="220" t="s">
        <v>135</v>
      </c>
      <c r="E242" s="221" t="s">
        <v>300</v>
      </c>
      <c r="F242" s="222" t="s">
        <v>301</v>
      </c>
      <c r="G242" s="223" t="s">
        <v>203</v>
      </c>
      <c r="H242" s="224">
        <v>182.72499999999999</v>
      </c>
      <c r="I242" s="225"/>
      <c r="J242" s="226">
        <f>ROUND(I242*H242,2)</f>
        <v>0</v>
      </c>
      <c r="K242" s="227"/>
      <c r="L242" s="45"/>
      <c r="M242" s="228" t="s">
        <v>1</v>
      </c>
      <c r="N242" s="229" t="s">
        <v>40</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139</v>
      </c>
      <c r="AT242" s="232" t="s">
        <v>135</v>
      </c>
      <c r="AU242" s="232" t="s">
        <v>85</v>
      </c>
      <c r="AY242" s="18" t="s">
        <v>133</v>
      </c>
      <c r="BE242" s="233">
        <f>IF(N242="základní",J242,0)</f>
        <v>0</v>
      </c>
      <c r="BF242" s="233">
        <f>IF(N242="snížená",J242,0)</f>
        <v>0</v>
      </c>
      <c r="BG242" s="233">
        <f>IF(N242="zákl. přenesená",J242,0)</f>
        <v>0</v>
      </c>
      <c r="BH242" s="233">
        <f>IF(N242="sníž. přenesená",J242,0)</f>
        <v>0</v>
      </c>
      <c r="BI242" s="233">
        <f>IF(N242="nulová",J242,0)</f>
        <v>0</v>
      </c>
      <c r="BJ242" s="18" t="s">
        <v>83</v>
      </c>
      <c r="BK242" s="233">
        <f>ROUND(I242*H242,2)</f>
        <v>0</v>
      </c>
      <c r="BL242" s="18" t="s">
        <v>139</v>
      </c>
      <c r="BM242" s="232" t="s">
        <v>302</v>
      </c>
    </row>
    <row r="243" s="14" customFormat="1">
      <c r="A243" s="14"/>
      <c r="B243" s="245"/>
      <c r="C243" s="246"/>
      <c r="D243" s="236" t="s">
        <v>141</v>
      </c>
      <c r="E243" s="247" t="s">
        <v>1</v>
      </c>
      <c r="F243" s="248" t="s">
        <v>303</v>
      </c>
      <c r="G243" s="246"/>
      <c r="H243" s="249">
        <v>182.72499999999999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141</v>
      </c>
      <c r="AU243" s="255" t="s">
        <v>85</v>
      </c>
      <c r="AV243" s="14" t="s">
        <v>85</v>
      </c>
      <c r="AW243" s="14" t="s">
        <v>32</v>
      </c>
      <c r="AX243" s="14" t="s">
        <v>83</v>
      </c>
      <c r="AY243" s="255" t="s">
        <v>133</v>
      </c>
    </row>
    <row r="244" s="2" customFormat="1" ht="33" customHeight="1">
      <c r="A244" s="39"/>
      <c r="B244" s="40"/>
      <c r="C244" s="220" t="s">
        <v>304</v>
      </c>
      <c r="D244" s="220" t="s">
        <v>135</v>
      </c>
      <c r="E244" s="221" t="s">
        <v>305</v>
      </c>
      <c r="F244" s="222" t="s">
        <v>306</v>
      </c>
      <c r="G244" s="223" t="s">
        <v>203</v>
      </c>
      <c r="H244" s="224">
        <v>115.75100000000001</v>
      </c>
      <c r="I244" s="225"/>
      <c r="J244" s="226">
        <f>ROUND(I244*H244,2)</f>
        <v>0</v>
      </c>
      <c r="K244" s="227"/>
      <c r="L244" s="45"/>
      <c r="M244" s="228" t="s">
        <v>1</v>
      </c>
      <c r="N244" s="229" t="s">
        <v>40</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139</v>
      </c>
      <c r="AT244" s="232" t="s">
        <v>135</v>
      </c>
      <c r="AU244" s="232" t="s">
        <v>85</v>
      </c>
      <c r="AY244" s="18" t="s">
        <v>133</v>
      </c>
      <c r="BE244" s="233">
        <f>IF(N244="základní",J244,0)</f>
        <v>0</v>
      </c>
      <c r="BF244" s="233">
        <f>IF(N244="snížená",J244,0)</f>
        <v>0</v>
      </c>
      <c r="BG244" s="233">
        <f>IF(N244="zákl. přenesená",J244,0)</f>
        <v>0</v>
      </c>
      <c r="BH244" s="233">
        <f>IF(N244="sníž. přenesená",J244,0)</f>
        <v>0</v>
      </c>
      <c r="BI244" s="233">
        <f>IF(N244="nulová",J244,0)</f>
        <v>0</v>
      </c>
      <c r="BJ244" s="18" t="s">
        <v>83</v>
      </c>
      <c r="BK244" s="233">
        <f>ROUND(I244*H244,2)</f>
        <v>0</v>
      </c>
      <c r="BL244" s="18" t="s">
        <v>139</v>
      </c>
      <c r="BM244" s="232" t="s">
        <v>307</v>
      </c>
    </row>
    <row r="245" s="13" customFormat="1">
      <c r="A245" s="13"/>
      <c r="B245" s="234"/>
      <c r="C245" s="235"/>
      <c r="D245" s="236" t="s">
        <v>141</v>
      </c>
      <c r="E245" s="237" t="s">
        <v>1</v>
      </c>
      <c r="F245" s="238" t="s">
        <v>308</v>
      </c>
      <c r="G245" s="235"/>
      <c r="H245" s="237" t="s">
        <v>1</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141</v>
      </c>
      <c r="AU245" s="244" t="s">
        <v>85</v>
      </c>
      <c r="AV245" s="13" t="s">
        <v>83</v>
      </c>
      <c r="AW245" s="13" t="s">
        <v>32</v>
      </c>
      <c r="AX245" s="13" t="s">
        <v>75</v>
      </c>
      <c r="AY245" s="244" t="s">
        <v>133</v>
      </c>
    </row>
    <row r="246" s="13" customFormat="1">
      <c r="A246" s="13"/>
      <c r="B246" s="234"/>
      <c r="C246" s="235"/>
      <c r="D246" s="236" t="s">
        <v>141</v>
      </c>
      <c r="E246" s="237" t="s">
        <v>1</v>
      </c>
      <c r="F246" s="238" t="s">
        <v>309</v>
      </c>
      <c r="G246" s="235"/>
      <c r="H246" s="237" t="s">
        <v>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141</v>
      </c>
      <c r="AU246" s="244" t="s">
        <v>85</v>
      </c>
      <c r="AV246" s="13" t="s">
        <v>83</v>
      </c>
      <c r="AW246" s="13" t="s">
        <v>32</v>
      </c>
      <c r="AX246" s="13" t="s">
        <v>75</v>
      </c>
      <c r="AY246" s="244" t="s">
        <v>133</v>
      </c>
    </row>
    <row r="247" s="14" customFormat="1">
      <c r="A247" s="14"/>
      <c r="B247" s="245"/>
      <c r="C247" s="246"/>
      <c r="D247" s="236" t="s">
        <v>141</v>
      </c>
      <c r="E247" s="247" t="s">
        <v>1</v>
      </c>
      <c r="F247" s="248" t="s">
        <v>310</v>
      </c>
      <c r="G247" s="246"/>
      <c r="H247" s="249">
        <v>115.75100000000001</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141</v>
      </c>
      <c r="AU247" s="255" t="s">
        <v>85</v>
      </c>
      <c r="AV247" s="14" t="s">
        <v>85</v>
      </c>
      <c r="AW247" s="14" t="s">
        <v>32</v>
      </c>
      <c r="AX247" s="14" t="s">
        <v>83</v>
      </c>
      <c r="AY247" s="255" t="s">
        <v>133</v>
      </c>
    </row>
    <row r="248" s="2" customFormat="1" ht="16.5" customHeight="1">
      <c r="A248" s="39"/>
      <c r="B248" s="40"/>
      <c r="C248" s="278" t="s">
        <v>311</v>
      </c>
      <c r="D248" s="278" t="s">
        <v>312</v>
      </c>
      <c r="E248" s="279" t="s">
        <v>313</v>
      </c>
      <c r="F248" s="280" t="s">
        <v>314</v>
      </c>
      <c r="G248" s="281" t="s">
        <v>295</v>
      </c>
      <c r="H248" s="282">
        <v>219.92699999999999</v>
      </c>
      <c r="I248" s="283"/>
      <c r="J248" s="284">
        <f>ROUND(I248*H248,2)</f>
        <v>0</v>
      </c>
      <c r="K248" s="285"/>
      <c r="L248" s="286"/>
      <c r="M248" s="287" t="s">
        <v>1</v>
      </c>
      <c r="N248" s="288" t="s">
        <v>40</v>
      </c>
      <c r="O248" s="92"/>
      <c r="P248" s="230">
        <f>O248*H248</f>
        <v>0</v>
      </c>
      <c r="Q248" s="230">
        <v>1</v>
      </c>
      <c r="R248" s="230">
        <f>Q248*H248</f>
        <v>219.92699999999999</v>
      </c>
      <c r="S248" s="230">
        <v>0</v>
      </c>
      <c r="T248" s="231">
        <f>S248*H248</f>
        <v>0</v>
      </c>
      <c r="U248" s="39"/>
      <c r="V248" s="39"/>
      <c r="W248" s="39"/>
      <c r="X248" s="39"/>
      <c r="Y248" s="39"/>
      <c r="Z248" s="39"/>
      <c r="AA248" s="39"/>
      <c r="AB248" s="39"/>
      <c r="AC248" s="39"/>
      <c r="AD248" s="39"/>
      <c r="AE248" s="39"/>
      <c r="AR248" s="232" t="s">
        <v>187</v>
      </c>
      <c r="AT248" s="232" t="s">
        <v>312</v>
      </c>
      <c r="AU248" s="232" t="s">
        <v>85</v>
      </c>
      <c r="AY248" s="18" t="s">
        <v>133</v>
      </c>
      <c r="BE248" s="233">
        <f>IF(N248="základní",J248,0)</f>
        <v>0</v>
      </c>
      <c r="BF248" s="233">
        <f>IF(N248="snížená",J248,0)</f>
        <v>0</v>
      </c>
      <c r="BG248" s="233">
        <f>IF(N248="zákl. přenesená",J248,0)</f>
        <v>0</v>
      </c>
      <c r="BH248" s="233">
        <f>IF(N248="sníž. přenesená",J248,0)</f>
        <v>0</v>
      </c>
      <c r="BI248" s="233">
        <f>IF(N248="nulová",J248,0)</f>
        <v>0</v>
      </c>
      <c r="BJ248" s="18" t="s">
        <v>83</v>
      </c>
      <c r="BK248" s="233">
        <f>ROUND(I248*H248,2)</f>
        <v>0</v>
      </c>
      <c r="BL248" s="18" t="s">
        <v>139</v>
      </c>
      <c r="BM248" s="232" t="s">
        <v>315</v>
      </c>
    </row>
    <row r="249" s="14" customFormat="1">
      <c r="A249" s="14"/>
      <c r="B249" s="245"/>
      <c r="C249" s="246"/>
      <c r="D249" s="236" t="s">
        <v>141</v>
      </c>
      <c r="E249" s="247" t="s">
        <v>1</v>
      </c>
      <c r="F249" s="248" t="s">
        <v>316</v>
      </c>
      <c r="G249" s="246"/>
      <c r="H249" s="249">
        <v>219.92699999999999</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141</v>
      </c>
      <c r="AU249" s="255" t="s">
        <v>85</v>
      </c>
      <c r="AV249" s="14" t="s">
        <v>85</v>
      </c>
      <c r="AW249" s="14" t="s">
        <v>32</v>
      </c>
      <c r="AX249" s="14" t="s">
        <v>83</v>
      </c>
      <c r="AY249" s="255" t="s">
        <v>133</v>
      </c>
    </row>
    <row r="250" s="12" customFormat="1" ht="22.8" customHeight="1">
      <c r="A250" s="12"/>
      <c r="B250" s="204"/>
      <c r="C250" s="205"/>
      <c r="D250" s="206" t="s">
        <v>74</v>
      </c>
      <c r="E250" s="218" t="s">
        <v>139</v>
      </c>
      <c r="F250" s="218" t="s">
        <v>317</v>
      </c>
      <c r="G250" s="205"/>
      <c r="H250" s="205"/>
      <c r="I250" s="208"/>
      <c r="J250" s="219">
        <f>BK250</f>
        <v>0</v>
      </c>
      <c r="K250" s="205"/>
      <c r="L250" s="210"/>
      <c r="M250" s="211"/>
      <c r="N250" s="212"/>
      <c r="O250" s="212"/>
      <c r="P250" s="213">
        <f>SUM(P251:P264)</f>
        <v>0</v>
      </c>
      <c r="Q250" s="212"/>
      <c r="R250" s="213">
        <f>SUM(R251:R264)</f>
        <v>53.407309840000003</v>
      </c>
      <c r="S250" s="212"/>
      <c r="T250" s="214">
        <f>SUM(T251:T264)</f>
        <v>0</v>
      </c>
      <c r="U250" s="12"/>
      <c r="V250" s="12"/>
      <c r="W250" s="12"/>
      <c r="X250" s="12"/>
      <c r="Y250" s="12"/>
      <c r="Z250" s="12"/>
      <c r="AA250" s="12"/>
      <c r="AB250" s="12"/>
      <c r="AC250" s="12"/>
      <c r="AD250" s="12"/>
      <c r="AE250" s="12"/>
      <c r="AR250" s="215" t="s">
        <v>83</v>
      </c>
      <c r="AT250" s="216" t="s">
        <v>74</v>
      </c>
      <c r="AU250" s="216" t="s">
        <v>83</v>
      </c>
      <c r="AY250" s="215" t="s">
        <v>133</v>
      </c>
      <c r="BK250" s="217">
        <f>SUM(BK251:BK264)</f>
        <v>0</v>
      </c>
    </row>
    <row r="251" s="2" customFormat="1" ht="16.5" customHeight="1">
      <c r="A251" s="39"/>
      <c r="B251" s="40"/>
      <c r="C251" s="220" t="s">
        <v>318</v>
      </c>
      <c r="D251" s="220" t="s">
        <v>135</v>
      </c>
      <c r="E251" s="221" t="s">
        <v>319</v>
      </c>
      <c r="F251" s="222" t="s">
        <v>320</v>
      </c>
      <c r="G251" s="223" t="s">
        <v>203</v>
      </c>
      <c r="H251" s="224">
        <v>28.231999999999999</v>
      </c>
      <c r="I251" s="225"/>
      <c r="J251" s="226">
        <f>ROUND(I251*H251,2)</f>
        <v>0</v>
      </c>
      <c r="K251" s="227"/>
      <c r="L251" s="45"/>
      <c r="M251" s="228" t="s">
        <v>1</v>
      </c>
      <c r="N251" s="229" t="s">
        <v>40</v>
      </c>
      <c r="O251" s="92"/>
      <c r="P251" s="230">
        <f>O251*H251</f>
        <v>0</v>
      </c>
      <c r="Q251" s="230">
        <v>1.8907700000000001</v>
      </c>
      <c r="R251" s="230">
        <f>Q251*H251</f>
        <v>53.380218640000002</v>
      </c>
      <c r="S251" s="230">
        <v>0</v>
      </c>
      <c r="T251" s="231">
        <f>S251*H251</f>
        <v>0</v>
      </c>
      <c r="U251" s="39"/>
      <c r="V251" s="39"/>
      <c r="W251" s="39"/>
      <c r="X251" s="39"/>
      <c r="Y251" s="39"/>
      <c r="Z251" s="39"/>
      <c r="AA251" s="39"/>
      <c r="AB251" s="39"/>
      <c r="AC251" s="39"/>
      <c r="AD251" s="39"/>
      <c r="AE251" s="39"/>
      <c r="AR251" s="232" t="s">
        <v>139</v>
      </c>
      <c r="AT251" s="232" t="s">
        <v>135</v>
      </c>
      <c r="AU251" s="232" t="s">
        <v>85</v>
      </c>
      <c r="AY251" s="18" t="s">
        <v>133</v>
      </c>
      <c r="BE251" s="233">
        <f>IF(N251="základní",J251,0)</f>
        <v>0</v>
      </c>
      <c r="BF251" s="233">
        <f>IF(N251="snížená",J251,0)</f>
        <v>0</v>
      </c>
      <c r="BG251" s="233">
        <f>IF(N251="zákl. přenesená",J251,0)</f>
        <v>0</v>
      </c>
      <c r="BH251" s="233">
        <f>IF(N251="sníž. přenesená",J251,0)</f>
        <v>0</v>
      </c>
      <c r="BI251" s="233">
        <f>IF(N251="nulová",J251,0)</f>
        <v>0</v>
      </c>
      <c r="BJ251" s="18" t="s">
        <v>83</v>
      </c>
      <c r="BK251" s="233">
        <f>ROUND(I251*H251,2)</f>
        <v>0</v>
      </c>
      <c r="BL251" s="18" t="s">
        <v>139</v>
      </c>
      <c r="BM251" s="232" t="s">
        <v>321</v>
      </c>
    </row>
    <row r="252" s="13" customFormat="1">
      <c r="A252" s="13"/>
      <c r="B252" s="234"/>
      <c r="C252" s="235"/>
      <c r="D252" s="236" t="s">
        <v>141</v>
      </c>
      <c r="E252" s="237" t="s">
        <v>1</v>
      </c>
      <c r="F252" s="238" t="s">
        <v>322</v>
      </c>
      <c r="G252" s="235"/>
      <c r="H252" s="237" t="s">
        <v>1</v>
      </c>
      <c r="I252" s="239"/>
      <c r="J252" s="235"/>
      <c r="K252" s="235"/>
      <c r="L252" s="240"/>
      <c r="M252" s="241"/>
      <c r="N252" s="242"/>
      <c r="O252" s="242"/>
      <c r="P252" s="242"/>
      <c r="Q252" s="242"/>
      <c r="R252" s="242"/>
      <c r="S252" s="242"/>
      <c r="T252" s="243"/>
      <c r="U252" s="13"/>
      <c r="V252" s="13"/>
      <c r="W252" s="13"/>
      <c r="X252" s="13"/>
      <c r="Y252" s="13"/>
      <c r="Z252" s="13"/>
      <c r="AA252" s="13"/>
      <c r="AB252" s="13"/>
      <c r="AC252" s="13"/>
      <c r="AD252" s="13"/>
      <c r="AE252" s="13"/>
      <c r="AT252" s="244" t="s">
        <v>141</v>
      </c>
      <c r="AU252" s="244" t="s">
        <v>85</v>
      </c>
      <c r="AV252" s="13" t="s">
        <v>83</v>
      </c>
      <c r="AW252" s="13" t="s">
        <v>32</v>
      </c>
      <c r="AX252" s="13" t="s">
        <v>75</v>
      </c>
      <c r="AY252" s="244" t="s">
        <v>133</v>
      </c>
    </row>
    <row r="253" s="14" customFormat="1">
      <c r="A253" s="14"/>
      <c r="B253" s="245"/>
      <c r="C253" s="246"/>
      <c r="D253" s="236" t="s">
        <v>141</v>
      </c>
      <c r="E253" s="247" t="s">
        <v>1</v>
      </c>
      <c r="F253" s="248" t="s">
        <v>323</v>
      </c>
      <c r="G253" s="246"/>
      <c r="H253" s="249">
        <v>28.231999999999999</v>
      </c>
      <c r="I253" s="250"/>
      <c r="J253" s="246"/>
      <c r="K253" s="246"/>
      <c r="L253" s="251"/>
      <c r="M253" s="252"/>
      <c r="N253" s="253"/>
      <c r="O253" s="253"/>
      <c r="P253" s="253"/>
      <c r="Q253" s="253"/>
      <c r="R253" s="253"/>
      <c r="S253" s="253"/>
      <c r="T253" s="254"/>
      <c r="U253" s="14"/>
      <c r="V253" s="14"/>
      <c r="W253" s="14"/>
      <c r="X253" s="14"/>
      <c r="Y253" s="14"/>
      <c r="Z253" s="14"/>
      <c r="AA253" s="14"/>
      <c r="AB253" s="14"/>
      <c r="AC253" s="14"/>
      <c r="AD253" s="14"/>
      <c r="AE253" s="14"/>
      <c r="AT253" s="255" t="s">
        <v>141</v>
      </c>
      <c r="AU253" s="255" t="s">
        <v>85</v>
      </c>
      <c r="AV253" s="14" t="s">
        <v>85</v>
      </c>
      <c r="AW253" s="14" t="s">
        <v>32</v>
      </c>
      <c r="AX253" s="14" t="s">
        <v>83</v>
      </c>
      <c r="AY253" s="255" t="s">
        <v>133</v>
      </c>
    </row>
    <row r="254" s="2" customFormat="1" ht="21.75" customHeight="1">
      <c r="A254" s="39"/>
      <c r="B254" s="40"/>
      <c r="C254" s="220" t="s">
        <v>324</v>
      </c>
      <c r="D254" s="220" t="s">
        <v>135</v>
      </c>
      <c r="E254" s="221" t="s">
        <v>325</v>
      </c>
      <c r="F254" s="222" t="s">
        <v>326</v>
      </c>
      <c r="G254" s="223" t="s">
        <v>203</v>
      </c>
      <c r="H254" s="224">
        <v>0.252</v>
      </c>
      <c r="I254" s="225"/>
      <c r="J254" s="226">
        <f>ROUND(I254*H254,2)</f>
        <v>0</v>
      </c>
      <c r="K254" s="227"/>
      <c r="L254" s="45"/>
      <c r="M254" s="228" t="s">
        <v>1</v>
      </c>
      <c r="N254" s="229" t="s">
        <v>40</v>
      </c>
      <c r="O254" s="92"/>
      <c r="P254" s="230">
        <f>O254*H254</f>
        <v>0</v>
      </c>
      <c r="Q254" s="230">
        <v>0</v>
      </c>
      <c r="R254" s="230">
        <f>Q254*H254</f>
        <v>0</v>
      </c>
      <c r="S254" s="230">
        <v>0</v>
      </c>
      <c r="T254" s="231">
        <f>S254*H254</f>
        <v>0</v>
      </c>
      <c r="U254" s="39"/>
      <c r="V254" s="39"/>
      <c r="W254" s="39"/>
      <c r="X254" s="39"/>
      <c r="Y254" s="39"/>
      <c r="Z254" s="39"/>
      <c r="AA254" s="39"/>
      <c r="AB254" s="39"/>
      <c r="AC254" s="39"/>
      <c r="AD254" s="39"/>
      <c r="AE254" s="39"/>
      <c r="AR254" s="232" t="s">
        <v>139</v>
      </c>
      <c r="AT254" s="232" t="s">
        <v>135</v>
      </c>
      <c r="AU254" s="232" t="s">
        <v>85</v>
      </c>
      <c r="AY254" s="18" t="s">
        <v>133</v>
      </c>
      <c r="BE254" s="233">
        <f>IF(N254="základní",J254,0)</f>
        <v>0</v>
      </c>
      <c r="BF254" s="233">
        <f>IF(N254="snížená",J254,0)</f>
        <v>0</v>
      </c>
      <c r="BG254" s="233">
        <f>IF(N254="zákl. přenesená",J254,0)</f>
        <v>0</v>
      </c>
      <c r="BH254" s="233">
        <f>IF(N254="sníž. přenesená",J254,0)</f>
        <v>0</v>
      </c>
      <c r="BI254" s="233">
        <f>IF(N254="nulová",J254,0)</f>
        <v>0</v>
      </c>
      <c r="BJ254" s="18" t="s">
        <v>83</v>
      </c>
      <c r="BK254" s="233">
        <f>ROUND(I254*H254,2)</f>
        <v>0</v>
      </c>
      <c r="BL254" s="18" t="s">
        <v>139</v>
      </c>
      <c r="BM254" s="232" t="s">
        <v>327</v>
      </c>
    </row>
    <row r="255" s="13" customFormat="1">
      <c r="A255" s="13"/>
      <c r="B255" s="234"/>
      <c r="C255" s="235"/>
      <c r="D255" s="236" t="s">
        <v>141</v>
      </c>
      <c r="E255" s="237" t="s">
        <v>1</v>
      </c>
      <c r="F255" s="238" t="s">
        <v>328</v>
      </c>
      <c r="G255" s="235"/>
      <c r="H255" s="237" t="s">
        <v>1</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141</v>
      </c>
      <c r="AU255" s="244" t="s">
        <v>85</v>
      </c>
      <c r="AV255" s="13" t="s">
        <v>83</v>
      </c>
      <c r="AW255" s="13" t="s">
        <v>32</v>
      </c>
      <c r="AX255" s="13" t="s">
        <v>75</v>
      </c>
      <c r="AY255" s="244" t="s">
        <v>133</v>
      </c>
    </row>
    <row r="256" s="14" customFormat="1">
      <c r="A256" s="14"/>
      <c r="B256" s="245"/>
      <c r="C256" s="246"/>
      <c r="D256" s="236" t="s">
        <v>141</v>
      </c>
      <c r="E256" s="247" t="s">
        <v>1</v>
      </c>
      <c r="F256" s="248" t="s">
        <v>329</v>
      </c>
      <c r="G256" s="246"/>
      <c r="H256" s="249">
        <v>0.252</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141</v>
      </c>
      <c r="AU256" s="255" t="s">
        <v>85</v>
      </c>
      <c r="AV256" s="14" t="s">
        <v>85</v>
      </c>
      <c r="AW256" s="14" t="s">
        <v>32</v>
      </c>
      <c r="AX256" s="14" t="s">
        <v>83</v>
      </c>
      <c r="AY256" s="255" t="s">
        <v>133</v>
      </c>
    </row>
    <row r="257" s="2" customFormat="1" ht="16.5" customHeight="1">
      <c r="A257" s="39"/>
      <c r="B257" s="40"/>
      <c r="C257" s="220" t="s">
        <v>330</v>
      </c>
      <c r="D257" s="220" t="s">
        <v>135</v>
      </c>
      <c r="E257" s="221" t="s">
        <v>331</v>
      </c>
      <c r="F257" s="222" t="s">
        <v>332</v>
      </c>
      <c r="G257" s="223" t="s">
        <v>138</v>
      </c>
      <c r="H257" s="224">
        <v>2.04</v>
      </c>
      <c r="I257" s="225"/>
      <c r="J257" s="226">
        <f>ROUND(I257*H257,2)</f>
        <v>0</v>
      </c>
      <c r="K257" s="227"/>
      <c r="L257" s="45"/>
      <c r="M257" s="228" t="s">
        <v>1</v>
      </c>
      <c r="N257" s="229" t="s">
        <v>40</v>
      </c>
      <c r="O257" s="92"/>
      <c r="P257" s="230">
        <f>O257*H257</f>
        <v>0</v>
      </c>
      <c r="Q257" s="230">
        <v>0.01328</v>
      </c>
      <c r="R257" s="230">
        <f>Q257*H257</f>
        <v>0.027091199999999999</v>
      </c>
      <c r="S257" s="230">
        <v>0</v>
      </c>
      <c r="T257" s="231">
        <f>S257*H257</f>
        <v>0</v>
      </c>
      <c r="U257" s="39"/>
      <c r="V257" s="39"/>
      <c r="W257" s="39"/>
      <c r="X257" s="39"/>
      <c r="Y257" s="39"/>
      <c r="Z257" s="39"/>
      <c r="AA257" s="39"/>
      <c r="AB257" s="39"/>
      <c r="AC257" s="39"/>
      <c r="AD257" s="39"/>
      <c r="AE257" s="39"/>
      <c r="AR257" s="232" t="s">
        <v>139</v>
      </c>
      <c r="AT257" s="232" t="s">
        <v>135</v>
      </c>
      <c r="AU257" s="232" t="s">
        <v>85</v>
      </c>
      <c r="AY257" s="18" t="s">
        <v>133</v>
      </c>
      <c r="BE257" s="233">
        <f>IF(N257="základní",J257,0)</f>
        <v>0</v>
      </c>
      <c r="BF257" s="233">
        <f>IF(N257="snížená",J257,0)</f>
        <v>0</v>
      </c>
      <c r="BG257" s="233">
        <f>IF(N257="zákl. přenesená",J257,0)</f>
        <v>0</v>
      </c>
      <c r="BH257" s="233">
        <f>IF(N257="sníž. přenesená",J257,0)</f>
        <v>0</v>
      </c>
      <c r="BI257" s="233">
        <f>IF(N257="nulová",J257,0)</f>
        <v>0</v>
      </c>
      <c r="BJ257" s="18" t="s">
        <v>83</v>
      </c>
      <c r="BK257" s="233">
        <f>ROUND(I257*H257,2)</f>
        <v>0</v>
      </c>
      <c r="BL257" s="18" t="s">
        <v>139</v>
      </c>
      <c r="BM257" s="232" t="s">
        <v>333</v>
      </c>
    </row>
    <row r="258" s="13" customFormat="1">
      <c r="A258" s="13"/>
      <c r="B258" s="234"/>
      <c r="C258" s="235"/>
      <c r="D258" s="236" t="s">
        <v>141</v>
      </c>
      <c r="E258" s="237" t="s">
        <v>1</v>
      </c>
      <c r="F258" s="238" t="s">
        <v>334</v>
      </c>
      <c r="G258" s="235"/>
      <c r="H258" s="237" t="s">
        <v>1</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141</v>
      </c>
      <c r="AU258" s="244" t="s">
        <v>85</v>
      </c>
      <c r="AV258" s="13" t="s">
        <v>83</v>
      </c>
      <c r="AW258" s="13" t="s">
        <v>32</v>
      </c>
      <c r="AX258" s="13" t="s">
        <v>75</v>
      </c>
      <c r="AY258" s="244" t="s">
        <v>133</v>
      </c>
    </row>
    <row r="259" s="14" customFormat="1">
      <c r="A259" s="14"/>
      <c r="B259" s="245"/>
      <c r="C259" s="246"/>
      <c r="D259" s="236" t="s">
        <v>141</v>
      </c>
      <c r="E259" s="247" t="s">
        <v>1</v>
      </c>
      <c r="F259" s="248" t="s">
        <v>335</v>
      </c>
      <c r="G259" s="246"/>
      <c r="H259" s="249">
        <v>1.3999999999999999</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141</v>
      </c>
      <c r="AU259" s="255" t="s">
        <v>85</v>
      </c>
      <c r="AV259" s="14" t="s">
        <v>85</v>
      </c>
      <c r="AW259" s="14" t="s">
        <v>32</v>
      </c>
      <c r="AX259" s="14" t="s">
        <v>75</v>
      </c>
      <c r="AY259" s="255" t="s">
        <v>133</v>
      </c>
    </row>
    <row r="260" s="13" customFormat="1">
      <c r="A260" s="13"/>
      <c r="B260" s="234"/>
      <c r="C260" s="235"/>
      <c r="D260" s="236" t="s">
        <v>141</v>
      </c>
      <c r="E260" s="237" t="s">
        <v>1</v>
      </c>
      <c r="F260" s="238" t="s">
        <v>336</v>
      </c>
      <c r="G260" s="235"/>
      <c r="H260" s="237" t="s">
        <v>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141</v>
      </c>
      <c r="AU260" s="244" t="s">
        <v>85</v>
      </c>
      <c r="AV260" s="13" t="s">
        <v>83</v>
      </c>
      <c r="AW260" s="13" t="s">
        <v>32</v>
      </c>
      <c r="AX260" s="13" t="s">
        <v>75</v>
      </c>
      <c r="AY260" s="244" t="s">
        <v>133</v>
      </c>
    </row>
    <row r="261" s="14" customFormat="1">
      <c r="A261" s="14"/>
      <c r="B261" s="245"/>
      <c r="C261" s="246"/>
      <c r="D261" s="236" t="s">
        <v>141</v>
      </c>
      <c r="E261" s="247" t="s">
        <v>1</v>
      </c>
      <c r="F261" s="248" t="s">
        <v>337</v>
      </c>
      <c r="G261" s="246"/>
      <c r="H261" s="249">
        <v>0.64000000000000001</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141</v>
      </c>
      <c r="AU261" s="255" t="s">
        <v>85</v>
      </c>
      <c r="AV261" s="14" t="s">
        <v>85</v>
      </c>
      <c r="AW261" s="14" t="s">
        <v>32</v>
      </c>
      <c r="AX261" s="14" t="s">
        <v>75</v>
      </c>
      <c r="AY261" s="255" t="s">
        <v>133</v>
      </c>
    </row>
    <row r="262" s="15" customFormat="1">
      <c r="A262" s="15"/>
      <c r="B262" s="256"/>
      <c r="C262" s="257"/>
      <c r="D262" s="236" t="s">
        <v>141</v>
      </c>
      <c r="E262" s="258" t="s">
        <v>1</v>
      </c>
      <c r="F262" s="259" t="s">
        <v>152</v>
      </c>
      <c r="G262" s="257"/>
      <c r="H262" s="260">
        <v>2.04</v>
      </c>
      <c r="I262" s="261"/>
      <c r="J262" s="257"/>
      <c r="K262" s="257"/>
      <c r="L262" s="262"/>
      <c r="M262" s="263"/>
      <c r="N262" s="264"/>
      <c r="O262" s="264"/>
      <c r="P262" s="264"/>
      <c r="Q262" s="264"/>
      <c r="R262" s="264"/>
      <c r="S262" s="264"/>
      <c r="T262" s="265"/>
      <c r="U262" s="15"/>
      <c r="V262" s="15"/>
      <c r="W262" s="15"/>
      <c r="X262" s="15"/>
      <c r="Y262" s="15"/>
      <c r="Z262" s="15"/>
      <c r="AA262" s="15"/>
      <c r="AB262" s="15"/>
      <c r="AC262" s="15"/>
      <c r="AD262" s="15"/>
      <c r="AE262" s="15"/>
      <c r="AT262" s="266" t="s">
        <v>141</v>
      </c>
      <c r="AU262" s="266" t="s">
        <v>85</v>
      </c>
      <c r="AV262" s="15" t="s">
        <v>139</v>
      </c>
      <c r="AW262" s="15" t="s">
        <v>32</v>
      </c>
      <c r="AX262" s="15" t="s">
        <v>83</v>
      </c>
      <c r="AY262" s="266" t="s">
        <v>133</v>
      </c>
    </row>
    <row r="263" s="2" customFormat="1" ht="16.5" customHeight="1">
      <c r="A263" s="39"/>
      <c r="B263" s="40"/>
      <c r="C263" s="220" t="s">
        <v>338</v>
      </c>
      <c r="D263" s="220" t="s">
        <v>135</v>
      </c>
      <c r="E263" s="221" t="s">
        <v>339</v>
      </c>
      <c r="F263" s="222" t="s">
        <v>340</v>
      </c>
      <c r="G263" s="223" t="s">
        <v>138</v>
      </c>
      <c r="H263" s="224">
        <v>2.04</v>
      </c>
      <c r="I263" s="225"/>
      <c r="J263" s="226">
        <f>ROUND(I263*H263,2)</f>
        <v>0</v>
      </c>
      <c r="K263" s="227"/>
      <c r="L263" s="45"/>
      <c r="M263" s="228" t="s">
        <v>1</v>
      </c>
      <c r="N263" s="229" t="s">
        <v>40</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139</v>
      </c>
      <c r="AT263" s="232" t="s">
        <v>135</v>
      </c>
      <c r="AU263" s="232" t="s">
        <v>85</v>
      </c>
      <c r="AY263" s="18" t="s">
        <v>133</v>
      </c>
      <c r="BE263" s="233">
        <f>IF(N263="základní",J263,0)</f>
        <v>0</v>
      </c>
      <c r="BF263" s="233">
        <f>IF(N263="snížená",J263,0)</f>
        <v>0</v>
      </c>
      <c r="BG263" s="233">
        <f>IF(N263="zákl. přenesená",J263,0)</f>
        <v>0</v>
      </c>
      <c r="BH263" s="233">
        <f>IF(N263="sníž. přenesená",J263,0)</f>
        <v>0</v>
      </c>
      <c r="BI263" s="233">
        <f>IF(N263="nulová",J263,0)</f>
        <v>0</v>
      </c>
      <c r="BJ263" s="18" t="s">
        <v>83</v>
      </c>
      <c r="BK263" s="233">
        <f>ROUND(I263*H263,2)</f>
        <v>0</v>
      </c>
      <c r="BL263" s="18" t="s">
        <v>139</v>
      </c>
      <c r="BM263" s="232" t="s">
        <v>341</v>
      </c>
    </row>
    <row r="264" s="14" customFormat="1">
      <c r="A264" s="14"/>
      <c r="B264" s="245"/>
      <c r="C264" s="246"/>
      <c r="D264" s="236" t="s">
        <v>141</v>
      </c>
      <c r="E264" s="247" t="s">
        <v>1</v>
      </c>
      <c r="F264" s="248" t="s">
        <v>342</v>
      </c>
      <c r="G264" s="246"/>
      <c r="H264" s="249">
        <v>2.04</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141</v>
      </c>
      <c r="AU264" s="255" t="s">
        <v>85</v>
      </c>
      <c r="AV264" s="14" t="s">
        <v>85</v>
      </c>
      <c r="AW264" s="14" t="s">
        <v>32</v>
      </c>
      <c r="AX264" s="14" t="s">
        <v>83</v>
      </c>
      <c r="AY264" s="255" t="s">
        <v>133</v>
      </c>
    </row>
    <row r="265" s="12" customFormat="1" ht="22.8" customHeight="1">
      <c r="A265" s="12"/>
      <c r="B265" s="204"/>
      <c r="C265" s="205"/>
      <c r="D265" s="206" t="s">
        <v>74</v>
      </c>
      <c r="E265" s="218" t="s">
        <v>167</v>
      </c>
      <c r="F265" s="218" t="s">
        <v>343</v>
      </c>
      <c r="G265" s="205"/>
      <c r="H265" s="205"/>
      <c r="I265" s="208"/>
      <c r="J265" s="219">
        <f>BK265</f>
        <v>0</v>
      </c>
      <c r="K265" s="205"/>
      <c r="L265" s="210"/>
      <c r="M265" s="211"/>
      <c r="N265" s="212"/>
      <c r="O265" s="212"/>
      <c r="P265" s="213">
        <f>SUM(P266:P323)</f>
        <v>0</v>
      </c>
      <c r="Q265" s="212"/>
      <c r="R265" s="213">
        <f>SUM(R266:R323)</f>
        <v>405.52106000000003</v>
      </c>
      <c r="S265" s="212"/>
      <c r="T265" s="214">
        <f>SUM(T266:T323)</f>
        <v>0</v>
      </c>
      <c r="U265" s="12"/>
      <c r="V265" s="12"/>
      <c r="W265" s="12"/>
      <c r="X265" s="12"/>
      <c r="Y265" s="12"/>
      <c r="Z265" s="12"/>
      <c r="AA265" s="12"/>
      <c r="AB265" s="12"/>
      <c r="AC265" s="12"/>
      <c r="AD265" s="12"/>
      <c r="AE265" s="12"/>
      <c r="AR265" s="215" t="s">
        <v>83</v>
      </c>
      <c r="AT265" s="216" t="s">
        <v>74</v>
      </c>
      <c r="AU265" s="216" t="s">
        <v>83</v>
      </c>
      <c r="AY265" s="215" t="s">
        <v>133</v>
      </c>
      <c r="BK265" s="217">
        <f>SUM(BK266:BK323)</f>
        <v>0</v>
      </c>
    </row>
    <row r="266" s="2" customFormat="1" ht="24.15" customHeight="1">
      <c r="A266" s="39"/>
      <c r="B266" s="40"/>
      <c r="C266" s="220" t="s">
        <v>344</v>
      </c>
      <c r="D266" s="220" t="s">
        <v>135</v>
      </c>
      <c r="E266" s="221" t="s">
        <v>345</v>
      </c>
      <c r="F266" s="222" t="s">
        <v>346</v>
      </c>
      <c r="G266" s="223" t="s">
        <v>138</v>
      </c>
      <c r="H266" s="224">
        <v>268</v>
      </c>
      <c r="I266" s="225"/>
      <c r="J266" s="226">
        <f>ROUND(I266*H266,2)</f>
        <v>0</v>
      </c>
      <c r="K266" s="227"/>
      <c r="L266" s="45"/>
      <c r="M266" s="228" t="s">
        <v>1</v>
      </c>
      <c r="N266" s="229" t="s">
        <v>40</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139</v>
      </c>
      <c r="AT266" s="232" t="s">
        <v>135</v>
      </c>
      <c r="AU266" s="232" t="s">
        <v>85</v>
      </c>
      <c r="AY266" s="18" t="s">
        <v>133</v>
      </c>
      <c r="BE266" s="233">
        <f>IF(N266="základní",J266,0)</f>
        <v>0</v>
      </c>
      <c r="BF266" s="233">
        <f>IF(N266="snížená",J266,0)</f>
        <v>0</v>
      </c>
      <c r="BG266" s="233">
        <f>IF(N266="zákl. přenesená",J266,0)</f>
        <v>0</v>
      </c>
      <c r="BH266" s="233">
        <f>IF(N266="sníž. přenesená",J266,0)</f>
        <v>0</v>
      </c>
      <c r="BI266" s="233">
        <f>IF(N266="nulová",J266,0)</f>
        <v>0</v>
      </c>
      <c r="BJ266" s="18" t="s">
        <v>83</v>
      </c>
      <c r="BK266" s="233">
        <f>ROUND(I266*H266,2)</f>
        <v>0</v>
      </c>
      <c r="BL266" s="18" t="s">
        <v>139</v>
      </c>
      <c r="BM266" s="232" t="s">
        <v>347</v>
      </c>
    </row>
    <row r="267" s="13" customFormat="1">
      <c r="A267" s="13"/>
      <c r="B267" s="234"/>
      <c r="C267" s="235"/>
      <c r="D267" s="236" t="s">
        <v>141</v>
      </c>
      <c r="E267" s="237" t="s">
        <v>1</v>
      </c>
      <c r="F267" s="238" t="s">
        <v>348</v>
      </c>
      <c r="G267" s="235"/>
      <c r="H267" s="237" t="s">
        <v>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141</v>
      </c>
      <c r="AU267" s="244" t="s">
        <v>85</v>
      </c>
      <c r="AV267" s="13" t="s">
        <v>83</v>
      </c>
      <c r="AW267" s="13" t="s">
        <v>32</v>
      </c>
      <c r="AX267" s="13" t="s">
        <v>75</v>
      </c>
      <c r="AY267" s="244" t="s">
        <v>133</v>
      </c>
    </row>
    <row r="268" s="14" customFormat="1">
      <c r="A268" s="14"/>
      <c r="B268" s="245"/>
      <c r="C268" s="246"/>
      <c r="D268" s="236" t="s">
        <v>141</v>
      </c>
      <c r="E268" s="247" t="s">
        <v>1</v>
      </c>
      <c r="F268" s="248" t="s">
        <v>158</v>
      </c>
      <c r="G268" s="246"/>
      <c r="H268" s="249">
        <v>268</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141</v>
      </c>
      <c r="AU268" s="255" t="s">
        <v>85</v>
      </c>
      <c r="AV268" s="14" t="s">
        <v>85</v>
      </c>
      <c r="AW268" s="14" t="s">
        <v>32</v>
      </c>
      <c r="AX268" s="14" t="s">
        <v>83</v>
      </c>
      <c r="AY268" s="255" t="s">
        <v>133</v>
      </c>
    </row>
    <row r="269" s="2" customFormat="1" ht="24.15" customHeight="1">
      <c r="A269" s="39"/>
      <c r="B269" s="40"/>
      <c r="C269" s="220" t="s">
        <v>349</v>
      </c>
      <c r="D269" s="220" t="s">
        <v>135</v>
      </c>
      <c r="E269" s="221" t="s">
        <v>350</v>
      </c>
      <c r="F269" s="222" t="s">
        <v>351</v>
      </c>
      <c r="G269" s="223" t="s">
        <v>138</v>
      </c>
      <c r="H269" s="224">
        <v>102.40000000000001</v>
      </c>
      <c r="I269" s="225"/>
      <c r="J269" s="226">
        <f>ROUND(I269*H269,2)</f>
        <v>0</v>
      </c>
      <c r="K269" s="227"/>
      <c r="L269" s="45"/>
      <c r="M269" s="228" t="s">
        <v>1</v>
      </c>
      <c r="N269" s="229" t="s">
        <v>40</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139</v>
      </c>
      <c r="AT269" s="232" t="s">
        <v>135</v>
      </c>
      <c r="AU269" s="232" t="s">
        <v>85</v>
      </c>
      <c r="AY269" s="18" t="s">
        <v>133</v>
      </c>
      <c r="BE269" s="233">
        <f>IF(N269="základní",J269,0)</f>
        <v>0</v>
      </c>
      <c r="BF269" s="233">
        <f>IF(N269="snížená",J269,0)</f>
        <v>0</v>
      </c>
      <c r="BG269" s="233">
        <f>IF(N269="zákl. přenesená",J269,0)</f>
        <v>0</v>
      </c>
      <c r="BH269" s="233">
        <f>IF(N269="sníž. přenesená",J269,0)</f>
        <v>0</v>
      </c>
      <c r="BI269" s="233">
        <f>IF(N269="nulová",J269,0)</f>
        <v>0</v>
      </c>
      <c r="BJ269" s="18" t="s">
        <v>83</v>
      </c>
      <c r="BK269" s="233">
        <f>ROUND(I269*H269,2)</f>
        <v>0</v>
      </c>
      <c r="BL269" s="18" t="s">
        <v>139</v>
      </c>
      <c r="BM269" s="232" t="s">
        <v>352</v>
      </c>
    </row>
    <row r="270" s="13" customFormat="1">
      <c r="A270" s="13"/>
      <c r="B270" s="234"/>
      <c r="C270" s="235"/>
      <c r="D270" s="236" t="s">
        <v>141</v>
      </c>
      <c r="E270" s="237" t="s">
        <v>1</v>
      </c>
      <c r="F270" s="238" t="s">
        <v>353</v>
      </c>
      <c r="G270" s="235"/>
      <c r="H270" s="237" t="s">
        <v>1</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141</v>
      </c>
      <c r="AU270" s="244" t="s">
        <v>85</v>
      </c>
      <c r="AV270" s="13" t="s">
        <v>83</v>
      </c>
      <c r="AW270" s="13" t="s">
        <v>32</v>
      </c>
      <c r="AX270" s="13" t="s">
        <v>75</v>
      </c>
      <c r="AY270" s="244" t="s">
        <v>133</v>
      </c>
    </row>
    <row r="271" s="14" customFormat="1">
      <c r="A271" s="14"/>
      <c r="B271" s="245"/>
      <c r="C271" s="246"/>
      <c r="D271" s="236" t="s">
        <v>141</v>
      </c>
      <c r="E271" s="247" t="s">
        <v>1</v>
      </c>
      <c r="F271" s="248" t="s">
        <v>354</v>
      </c>
      <c r="G271" s="246"/>
      <c r="H271" s="249">
        <v>102.40000000000001</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141</v>
      </c>
      <c r="AU271" s="255" t="s">
        <v>85</v>
      </c>
      <c r="AV271" s="14" t="s">
        <v>85</v>
      </c>
      <c r="AW271" s="14" t="s">
        <v>32</v>
      </c>
      <c r="AX271" s="14" t="s">
        <v>83</v>
      </c>
      <c r="AY271" s="255" t="s">
        <v>133</v>
      </c>
    </row>
    <row r="272" s="2" customFormat="1" ht="24.15" customHeight="1">
      <c r="A272" s="39"/>
      <c r="B272" s="40"/>
      <c r="C272" s="220" t="s">
        <v>355</v>
      </c>
      <c r="D272" s="220" t="s">
        <v>135</v>
      </c>
      <c r="E272" s="221" t="s">
        <v>356</v>
      </c>
      <c r="F272" s="222" t="s">
        <v>357</v>
      </c>
      <c r="G272" s="223" t="s">
        <v>138</v>
      </c>
      <c r="H272" s="224">
        <v>309</v>
      </c>
      <c r="I272" s="225"/>
      <c r="J272" s="226">
        <f>ROUND(I272*H272,2)</f>
        <v>0</v>
      </c>
      <c r="K272" s="227"/>
      <c r="L272" s="45"/>
      <c r="M272" s="228" t="s">
        <v>1</v>
      </c>
      <c r="N272" s="229" t="s">
        <v>40</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139</v>
      </c>
      <c r="AT272" s="232" t="s">
        <v>135</v>
      </c>
      <c r="AU272" s="232" t="s">
        <v>85</v>
      </c>
      <c r="AY272" s="18" t="s">
        <v>133</v>
      </c>
      <c r="BE272" s="233">
        <f>IF(N272="základní",J272,0)</f>
        <v>0</v>
      </c>
      <c r="BF272" s="233">
        <f>IF(N272="snížená",J272,0)</f>
        <v>0</v>
      </c>
      <c r="BG272" s="233">
        <f>IF(N272="zákl. přenesená",J272,0)</f>
        <v>0</v>
      </c>
      <c r="BH272" s="233">
        <f>IF(N272="sníž. přenesená",J272,0)</f>
        <v>0</v>
      </c>
      <c r="BI272" s="233">
        <f>IF(N272="nulová",J272,0)</f>
        <v>0</v>
      </c>
      <c r="BJ272" s="18" t="s">
        <v>83</v>
      </c>
      <c r="BK272" s="233">
        <f>ROUND(I272*H272,2)</f>
        <v>0</v>
      </c>
      <c r="BL272" s="18" t="s">
        <v>139</v>
      </c>
      <c r="BM272" s="232" t="s">
        <v>358</v>
      </c>
    </row>
    <row r="273" s="13" customFormat="1">
      <c r="A273" s="13"/>
      <c r="B273" s="234"/>
      <c r="C273" s="235"/>
      <c r="D273" s="236" t="s">
        <v>141</v>
      </c>
      <c r="E273" s="237" t="s">
        <v>1</v>
      </c>
      <c r="F273" s="238" t="s">
        <v>359</v>
      </c>
      <c r="G273" s="235"/>
      <c r="H273" s="237" t="s">
        <v>1</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141</v>
      </c>
      <c r="AU273" s="244" t="s">
        <v>85</v>
      </c>
      <c r="AV273" s="13" t="s">
        <v>83</v>
      </c>
      <c r="AW273" s="13" t="s">
        <v>32</v>
      </c>
      <c r="AX273" s="13" t="s">
        <v>75</v>
      </c>
      <c r="AY273" s="244" t="s">
        <v>133</v>
      </c>
    </row>
    <row r="274" s="14" customFormat="1">
      <c r="A274" s="14"/>
      <c r="B274" s="245"/>
      <c r="C274" s="246"/>
      <c r="D274" s="236" t="s">
        <v>141</v>
      </c>
      <c r="E274" s="247" t="s">
        <v>1</v>
      </c>
      <c r="F274" s="248" t="s">
        <v>150</v>
      </c>
      <c r="G274" s="246"/>
      <c r="H274" s="249">
        <v>309</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141</v>
      </c>
      <c r="AU274" s="255" t="s">
        <v>85</v>
      </c>
      <c r="AV274" s="14" t="s">
        <v>85</v>
      </c>
      <c r="AW274" s="14" t="s">
        <v>32</v>
      </c>
      <c r="AX274" s="14" t="s">
        <v>83</v>
      </c>
      <c r="AY274" s="255" t="s">
        <v>133</v>
      </c>
    </row>
    <row r="275" s="2" customFormat="1" ht="21.75" customHeight="1">
      <c r="A275" s="39"/>
      <c r="B275" s="40"/>
      <c r="C275" s="220" t="s">
        <v>360</v>
      </c>
      <c r="D275" s="220" t="s">
        <v>135</v>
      </c>
      <c r="E275" s="221" t="s">
        <v>361</v>
      </c>
      <c r="F275" s="222" t="s">
        <v>362</v>
      </c>
      <c r="G275" s="223" t="s">
        <v>138</v>
      </c>
      <c r="H275" s="224">
        <v>447</v>
      </c>
      <c r="I275" s="225"/>
      <c r="J275" s="226">
        <f>ROUND(I275*H275,2)</f>
        <v>0</v>
      </c>
      <c r="K275" s="227"/>
      <c r="L275" s="45"/>
      <c r="M275" s="228" t="s">
        <v>1</v>
      </c>
      <c r="N275" s="229" t="s">
        <v>40</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139</v>
      </c>
      <c r="AT275" s="232" t="s">
        <v>135</v>
      </c>
      <c r="AU275" s="232" t="s">
        <v>85</v>
      </c>
      <c r="AY275" s="18" t="s">
        <v>133</v>
      </c>
      <c r="BE275" s="233">
        <f>IF(N275="základní",J275,0)</f>
        <v>0</v>
      </c>
      <c r="BF275" s="233">
        <f>IF(N275="snížená",J275,0)</f>
        <v>0</v>
      </c>
      <c r="BG275" s="233">
        <f>IF(N275="zákl. přenesená",J275,0)</f>
        <v>0</v>
      </c>
      <c r="BH275" s="233">
        <f>IF(N275="sníž. přenesená",J275,0)</f>
        <v>0</v>
      </c>
      <c r="BI275" s="233">
        <f>IF(N275="nulová",J275,0)</f>
        <v>0</v>
      </c>
      <c r="BJ275" s="18" t="s">
        <v>83</v>
      </c>
      <c r="BK275" s="233">
        <f>ROUND(I275*H275,2)</f>
        <v>0</v>
      </c>
      <c r="BL275" s="18" t="s">
        <v>139</v>
      </c>
      <c r="BM275" s="232" t="s">
        <v>363</v>
      </c>
    </row>
    <row r="276" s="13" customFormat="1">
      <c r="A276" s="13"/>
      <c r="B276" s="234"/>
      <c r="C276" s="235"/>
      <c r="D276" s="236" t="s">
        <v>141</v>
      </c>
      <c r="E276" s="237" t="s">
        <v>1</v>
      </c>
      <c r="F276" s="238" t="s">
        <v>364</v>
      </c>
      <c r="G276" s="235"/>
      <c r="H276" s="237" t="s">
        <v>1</v>
      </c>
      <c r="I276" s="239"/>
      <c r="J276" s="235"/>
      <c r="K276" s="235"/>
      <c r="L276" s="240"/>
      <c r="M276" s="241"/>
      <c r="N276" s="242"/>
      <c r="O276" s="242"/>
      <c r="P276" s="242"/>
      <c r="Q276" s="242"/>
      <c r="R276" s="242"/>
      <c r="S276" s="242"/>
      <c r="T276" s="243"/>
      <c r="U276" s="13"/>
      <c r="V276" s="13"/>
      <c r="W276" s="13"/>
      <c r="X276" s="13"/>
      <c r="Y276" s="13"/>
      <c r="Z276" s="13"/>
      <c r="AA276" s="13"/>
      <c r="AB276" s="13"/>
      <c r="AC276" s="13"/>
      <c r="AD276" s="13"/>
      <c r="AE276" s="13"/>
      <c r="AT276" s="244" t="s">
        <v>141</v>
      </c>
      <c r="AU276" s="244" t="s">
        <v>85</v>
      </c>
      <c r="AV276" s="13" t="s">
        <v>83</v>
      </c>
      <c r="AW276" s="13" t="s">
        <v>32</v>
      </c>
      <c r="AX276" s="13" t="s">
        <v>75</v>
      </c>
      <c r="AY276" s="244" t="s">
        <v>133</v>
      </c>
    </row>
    <row r="277" s="14" customFormat="1">
      <c r="A277" s="14"/>
      <c r="B277" s="245"/>
      <c r="C277" s="246"/>
      <c r="D277" s="236" t="s">
        <v>141</v>
      </c>
      <c r="E277" s="247" t="s">
        <v>1</v>
      </c>
      <c r="F277" s="248" t="s">
        <v>172</v>
      </c>
      <c r="G277" s="246"/>
      <c r="H277" s="249">
        <v>447</v>
      </c>
      <c r="I277" s="250"/>
      <c r="J277" s="246"/>
      <c r="K277" s="246"/>
      <c r="L277" s="251"/>
      <c r="M277" s="252"/>
      <c r="N277" s="253"/>
      <c r="O277" s="253"/>
      <c r="P277" s="253"/>
      <c r="Q277" s="253"/>
      <c r="R277" s="253"/>
      <c r="S277" s="253"/>
      <c r="T277" s="254"/>
      <c r="U277" s="14"/>
      <c r="V277" s="14"/>
      <c r="W277" s="14"/>
      <c r="X277" s="14"/>
      <c r="Y277" s="14"/>
      <c r="Z277" s="14"/>
      <c r="AA277" s="14"/>
      <c r="AB277" s="14"/>
      <c r="AC277" s="14"/>
      <c r="AD277" s="14"/>
      <c r="AE277" s="14"/>
      <c r="AT277" s="255" t="s">
        <v>141</v>
      </c>
      <c r="AU277" s="255" t="s">
        <v>85</v>
      </c>
      <c r="AV277" s="14" t="s">
        <v>85</v>
      </c>
      <c r="AW277" s="14" t="s">
        <v>32</v>
      </c>
      <c r="AX277" s="14" t="s">
        <v>83</v>
      </c>
      <c r="AY277" s="255" t="s">
        <v>133</v>
      </c>
    </row>
    <row r="278" s="2" customFormat="1" ht="21.75" customHeight="1">
      <c r="A278" s="39"/>
      <c r="B278" s="40"/>
      <c r="C278" s="220" t="s">
        <v>365</v>
      </c>
      <c r="D278" s="220" t="s">
        <v>135</v>
      </c>
      <c r="E278" s="221" t="s">
        <v>366</v>
      </c>
      <c r="F278" s="222" t="s">
        <v>367</v>
      </c>
      <c r="G278" s="223" t="s">
        <v>138</v>
      </c>
      <c r="H278" s="224">
        <v>692</v>
      </c>
      <c r="I278" s="225"/>
      <c r="J278" s="226">
        <f>ROUND(I278*H278,2)</f>
        <v>0</v>
      </c>
      <c r="K278" s="227"/>
      <c r="L278" s="45"/>
      <c r="M278" s="228" t="s">
        <v>1</v>
      </c>
      <c r="N278" s="229" t="s">
        <v>40</v>
      </c>
      <c r="O278" s="92"/>
      <c r="P278" s="230">
        <f>O278*H278</f>
        <v>0</v>
      </c>
      <c r="Q278" s="230">
        <v>0</v>
      </c>
      <c r="R278" s="230">
        <f>Q278*H278</f>
        <v>0</v>
      </c>
      <c r="S278" s="230">
        <v>0</v>
      </c>
      <c r="T278" s="231">
        <f>S278*H278</f>
        <v>0</v>
      </c>
      <c r="U278" s="39"/>
      <c r="V278" s="39"/>
      <c r="W278" s="39"/>
      <c r="X278" s="39"/>
      <c r="Y278" s="39"/>
      <c r="Z278" s="39"/>
      <c r="AA278" s="39"/>
      <c r="AB278" s="39"/>
      <c r="AC278" s="39"/>
      <c r="AD278" s="39"/>
      <c r="AE278" s="39"/>
      <c r="AR278" s="232" t="s">
        <v>139</v>
      </c>
      <c r="AT278" s="232" t="s">
        <v>135</v>
      </c>
      <c r="AU278" s="232" t="s">
        <v>85</v>
      </c>
      <c r="AY278" s="18" t="s">
        <v>133</v>
      </c>
      <c r="BE278" s="233">
        <f>IF(N278="základní",J278,0)</f>
        <v>0</v>
      </c>
      <c r="BF278" s="233">
        <f>IF(N278="snížená",J278,0)</f>
        <v>0</v>
      </c>
      <c r="BG278" s="233">
        <f>IF(N278="zákl. přenesená",J278,0)</f>
        <v>0</v>
      </c>
      <c r="BH278" s="233">
        <f>IF(N278="sníž. přenesená",J278,0)</f>
        <v>0</v>
      </c>
      <c r="BI278" s="233">
        <f>IF(N278="nulová",J278,0)</f>
        <v>0</v>
      </c>
      <c r="BJ278" s="18" t="s">
        <v>83</v>
      </c>
      <c r="BK278" s="233">
        <f>ROUND(I278*H278,2)</f>
        <v>0</v>
      </c>
      <c r="BL278" s="18" t="s">
        <v>139</v>
      </c>
      <c r="BM278" s="232" t="s">
        <v>368</v>
      </c>
    </row>
    <row r="279" s="13" customFormat="1">
      <c r="A279" s="13"/>
      <c r="B279" s="234"/>
      <c r="C279" s="235"/>
      <c r="D279" s="236" t="s">
        <v>141</v>
      </c>
      <c r="E279" s="237" t="s">
        <v>1</v>
      </c>
      <c r="F279" s="238" t="s">
        <v>369</v>
      </c>
      <c r="G279" s="235"/>
      <c r="H279" s="237" t="s">
        <v>1</v>
      </c>
      <c r="I279" s="239"/>
      <c r="J279" s="235"/>
      <c r="K279" s="235"/>
      <c r="L279" s="240"/>
      <c r="M279" s="241"/>
      <c r="N279" s="242"/>
      <c r="O279" s="242"/>
      <c r="P279" s="242"/>
      <c r="Q279" s="242"/>
      <c r="R279" s="242"/>
      <c r="S279" s="242"/>
      <c r="T279" s="243"/>
      <c r="U279" s="13"/>
      <c r="V279" s="13"/>
      <c r="W279" s="13"/>
      <c r="X279" s="13"/>
      <c r="Y279" s="13"/>
      <c r="Z279" s="13"/>
      <c r="AA279" s="13"/>
      <c r="AB279" s="13"/>
      <c r="AC279" s="13"/>
      <c r="AD279" s="13"/>
      <c r="AE279" s="13"/>
      <c r="AT279" s="244" t="s">
        <v>141</v>
      </c>
      <c r="AU279" s="244" t="s">
        <v>85</v>
      </c>
      <c r="AV279" s="13" t="s">
        <v>83</v>
      </c>
      <c r="AW279" s="13" t="s">
        <v>32</v>
      </c>
      <c r="AX279" s="13" t="s">
        <v>75</v>
      </c>
      <c r="AY279" s="244" t="s">
        <v>133</v>
      </c>
    </row>
    <row r="280" s="14" customFormat="1">
      <c r="A280" s="14"/>
      <c r="B280" s="245"/>
      <c r="C280" s="246"/>
      <c r="D280" s="236" t="s">
        <v>141</v>
      </c>
      <c r="E280" s="247" t="s">
        <v>1</v>
      </c>
      <c r="F280" s="248" t="s">
        <v>178</v>
      </c>
      <c r="G280" s="246"/>
      <c r="H280" s="249">
        <v>356</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141</v>
      </c>
      <c r="AU280" s="255" t="s">
        <v>85</v>
      </c>
      <c r="AV280" s="14" t="s">
        <v>85</v>
      </c>
      <c r="AW280" s="14" t="s">
        <v>32</v>
      </c>
      <c r="AX280" s="14" t="s">
        <v>75</v>
      </c>
      <c r="AY280" s="255" t="s">
        <v>133</v>
      </c>
    </row>
    <row r="281" s="13" customFormat="1">
      <c r="A281" s="13"/>
      <c r="B281" s="234"/>
      <c r="C281" s="235"/>
      <c r="D281" s="236" t="s">
        <v>141</v>
      </c>
      <c r="E281" s="237" t="s">
        <v>1</v>
      </c>
      <c r="F281" s="238" t="s">
        <v>370</v>
      </c>
      <c r="G281" s="235"/>
      <c r="H281" s="237" t="s">
        <v>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141</v>
      </c>
      <c r="AU281" s="244" t="s">
        <v>85</v>
      </c>
      <c r="AV281" s="13" t="s">
        <v>83</v>
      </c>
      <c r="AW281" s="13" t="s">
        <v>32</v>
      </c>
      <c r="AX281" s="13" t="s">
        <v>75</v>
      </c>
      <c r="AY281" s="244" t="s">
        <v>133</v>
      </c>
    </row>
    <row r="282" s="14" customFormat="1">
      <c r="A282" s="14"/>
      <c r="B282" s="245"/>
      <c r="C282" s="246"/>
      <c r="D282" s="236" t="s">
        <v>141</v>
      </c>
      <c r="E282" s="247" t="s">
        <v>1</v>
      </c>
      <c r="F282" s="248" t="s">
        <v>164</v>
      </c>
      <c r="G282" s="246"/>
      <c r="H282" s="249">
        <v>128</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141</v>
      </c>
      <c r="AU282" s="255" t="s">
        <v>85</v>
      </c>
      <c r="AV282" s="14" t="s">
        <v>85</v>
      </c>
      <c r="AW282" s="14" t="s">
        <v>32</v>
      </c>
      <c r="AX282" s="14" t="s">
        <v>75</v>
      </c>
      <c r="AY282" s="255" t="s">
        <v>133</v>
      </c>
    </row>
    <row r="283" s="13" customFormat="1">
      <c r="A283" s="13"/>
      <c r="B283" s="234"/>
      <c r="C283" s="235"/>
      <c r="D283" s="236" t="s">
        <v>141</v>
      </c>
      <c r="E283" s="237" t="s">
        <v>1</v>
      </c>
      <c r="F283" s="238" t="s">
        <v>371</v>
      </c>
      <c r="G283" s="235"/>
      <c r="H283" s="237" t="s">
        <v>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141</v>
      </c>
      <c r="AU283" s="244" t="s">
        <v>85</v>
      </c>
      <c r="AV283" s="13" t="s">
        <v>83</v>
      </c>
      <c r="AW283" s="13" t="s">
        <v>32</v>
      </c>
      <c r="AX283" s="13" t="s">
        <v>75</v>
      </c>
      <c r="AY283" s="244" t="s">
        <v>133</v>
      </c>
    </row>
    <row r="284" s="14" customFormat="1">
      <c r="A284" s="14"/>
      <c r="B284" s="245"/>
      <c r="C284" s="246"/>
      <c r="D284" s="236" t="s">
        <v>141</v>
      </c>
      <c r="E284" s="247" t="s">
        <v>1</v>
      </c>
      <c r="F284" s="248" t="s">
        <v>180</v>
      </c>
      <c r="G284" s="246"/>
      <c r="H284" s="249">
        <v>208</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141</v>
      </c>
      <c r="AU284" s="255" t="s">
        <v>85</v>
      </c>
      <c r="AV284" s="14" t="s">
        <v>85</v>
      </c>
      <c r="AW284" s="14" t="s">
        <v>32</v>
      </c>
      <c r="AX284" s="14" t="s">
        <v>75</v>
      </c>
      <c r="AY284" s="255" t="s">
        <v>133</v>
      </c>
    </row>
    <row r="285" s="15" customFormat="1">
      <c r="A285" s="15"/>
      <c r="B285" s="256"/>
      <c r="C285" s="257"/>
      <c r="D285" s="236" t="s">
        <v>141</v>
      </c>
      <c r="E285" s="258" t="s">
        <v>1</v>
      </c>
      <c r="F285" s="259" t="s">
        <v>152</v>
      </c>
      <c r="G285" s="257"/>
      <c r="H285" s="260">
        <v>692</v>
      </c>
      <c r="I285" s="261"/>
      <c r="J285" s="257"/>
      <c r="K285" s="257"/>
      <c r="L285" s="262"/>
      <c r="M285" s="263"/>
      <c r="N285" s="264"/>
      <c r="O285" s="264"/>
      <c r="P285" s="264"/>
      <c r="Q285" s="264"/>
      <c r="R285" s="264"/>
      <c r="S285" s="264"/>
      <c r="T285" s="265"/>
      <c r="U285" s="15"/>
      <c r="V285" s="15"/>
      <c r="W285" s="15"/>
      <c r="X285" s="15"/>
      <c r="Y285" s="15"/>
      <c r="Z285" s="15"/>
      <c r="AA285" s="15"/>
      <c r="AB285" s="15"/>
      <c r="AC285" s="15"/>
      <c r="AD285" s="15"/>
      <c r="AE285" s="15"/>
      <c r="AT285" s="266" t="s">
        <v>141</v>
      </c>
      <c r="AU285" s="266" t="s">
        <v>85</v>
      </c>
      <c r="AV285" s="15" t="s">
        <v>139</v>
      </c>
      <c r="AW285" s="15" t="s">
        <v>32</v>
      </c>
      <c r="AX285" s="15" t="s">
        <v>83</v>
      </c>
      <c r="AY285" s="266" t="s">
        <v>133</v>
      </c>
    </row>
    <row r="286" s="2" customFormat="1" ht="21.75" customHeight="1">
      <c r="A286" s="39"/>
      <c r="B286" s="40"/>
      <c r="C286" s="220" t="s">
        <v>372</v>
      </c>
      <c r="D286" s="220" t="s">
        <v>135</v>
      </c>
      <c r="E286" s="221" t="s">
        <v>373</v>
      </c>
      <c r="F286" s="222" t="s">
        <v>374</v>
      </c>
      <c r="G286" s="223" t="s">
        <v>138</v>
      </c>
      <c r="H286" s="224">
        <v>397</v>
      </c>
      <c r="I286" s="225"/>
      <c r="J286" s="226">
        <f>ROUND(I286*H286,2)</f>
        <v>0</v>
      </c>
      <c r="K286" s="227"/>
      <c r="L286" s="45"/>
      <c r="M286" s="228" t="s">
        <v>1</v>
      </c>
      <c r="N286" s="229" t="s">
        <v>40</v>
      </c>
      <c r="O286" s="92"/>
      <c r="P286" s="230">
        <f>O286*H286</f>
        <v>0</v>
      </c>
      <c r="Q286" s="230">
        <v>0</v>
      </c>
      <c r="R286" s="230">
        <f>Q286*H286</f>
        <v>0</v>
      </c>
      <c r="S286" s="230">
        <v>0</v>
      </c>
      <c r="T286" s="231">
        <f>S286*H286</f>
        <v>0</v>
      </c>
      <c r="U286" s="39"/>
      <c r="V286" s="39"/>
      <c r="W286" s="39"/>
      <c r="X286" s="39"/>
      <c r="Y286" s="39"/>
      <c r="Z286" s="39"/>
      <c r="AA286" s="39"/>
      <c r="AB286" s="39"/>
      <c r="AC286" s="39"/>
      <c r="AD286" s="39"/>
      <c r="AE286" s="39"/>
      <c r="AR286" s="232" t="s">
        <v>139</v>
      </c>
      <c r="AT286" s="232" t="s">
        <v>135</v>
      </c>
      <c r="AU286" s="232" t="s">
        <v>85</v>
      </c>
      <c r="AY286" s="18" t="s">
        <v>133</v>
      </c>
      <c r="BE286" s="233">
        <f>IF(N286="základní",J286,0)</f>
        <v>0</v>
      </c>
      <c r="BF286" s="233">
        <f>IF(N286="snížená",J286,0)</f>
        <v>0</v>
      </c>
      <c r="BG286" s="233">
        <f>IF(N286="zákl. přenesená",J286,0)</f>
        <v>0</v>
      </c>
      <c r="BH286" s="233">
        <f>IF(N286="sníž. přenesená",J286,0)</f>
        <v>0</v>
      </c>
      <c r="BI286" s="233">
        <f>IF(N286="nulová",J286,0)</f>
        <v>0</v>
      </c>
      <c r="BJ286" s="18" t="s">
        <v>83</v>
      </c>
      <c r="BK286" s="233">
        <f>ROUND(I286*H286,2)</f>
        <v>0</v>
      </c>
      <c r="BL286" s="18" t="s">
        <v>139</v>
      </c>
      <c r="BM286" s="232" t="s">
        <v>375</v>
      </c>
    </row>
    <row r="287" s="13" customFormat="1">
      <c r="A287" s="13"/>
      <c r="B287" s="234"/>
      <c r="C287" s="235"/>
      <c r="D287" s="236" t="s">
        <v>141</v>
      </c>
      <c r="E287" s="237" t="s">
        <v>1</v>
      </c>
      <c r="F287" s="238" t="s">
        <v>376</v>
      </c>
      <c r="G287" s="235"/>
      <c r="H287" s="237" t="s">
        <v>1</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141</v>
      </c>
      <c r="AU287" s="244" t="s">
        <v>85</v>
      </c>
      <c r="AV287" s="13" t="s">
        <v>83</v>
      </c>
      <c r="AW287" s="13" t="s">
        <v>32</v>
      </c>
      <c r="AX287" s="13" t="s">
        <v>75</v>
      </c>
      <c r="AY287" s="244" t="s">
        <v>133</v>
      </c>
    </row>
    <row r="288" s="14" customFormat="1">
      <c r="A288" s="14"/>
      <c r="B288" s="245"/>
      <c r="C288" s="246"/>
      <c r="D288" s="236" t="s">
        <v>141</v>
      </c>
      <c r="E288" s="247" t="s">
        <v>1</v>
      </c>
      <c r="F288" s="248" t="s">
        <v>186</v>
      </c>
      <c r="G288" s="246"/>
      <c r="H288" s="249">
        <v>397</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141</v>
      </c>
      <c r="AU288" s="255" t="s">
        <v>85</v>
      </c>
      <c r="AV288" s="14" t="s">
        <v>85</v>
      </c>
      <c r="AW288" s="14" t="s">
        <v>32</v>
      </c>
      <c r="AX288" s="14" t="s">
        <v>83</v>
      </c>
      <c r="AY288" s="255" t="s">
        <v>133</v>
      </c>
    </row>
    <row r="289" s="2" customFormat="1" ht="24.15" customHeight="1">
      <c r="A289" s="39"/>
      <c r="B289" s="40"/>
      <c r="C289" s="220" t="s">
        <v>377</v>
      </c>
      <c r="D289" s="220" t="s">
        <v>135</v>
      </c>
      <c r="E289" s="221" t="s">
        <v>378</v>
      </c>
      <c r="F289" s="222" t="s">
        <v>379</v>
      </c>
      <c r="G289" s="223" t="s">
        <v>138</v>
      </c>
      <c r="H289" s="224">
        <v>356</v>
      </c>
      <c r="I289" s="225"/>
      <c r="J289" s="226">
        <f>ROUND(I289*H289,2)</f>
        <v>0</v>
      </c>
      <c r="K289" s="227"/>
      <c r="L289" s="45"/>
      <c r="M289" s="228" t="s">
        <v>1</v>
      </c>
      <c r="N289" s="229" t="s">
        <v>40</v>
      </c>
      <c r="O289" s="92"/>
      <c r="P289" s="230">
        <f>O289*H289</f>
        <v>0</v>
      </c>
      <c r="Q289" s="230">
        <v>0.13188</v>
      </c>
      <c r="R289" s="230">
        <f>Q289*H289</f>
        <v>46.949280000000002</v>
      </c>
      <c r="S289" s="230">
        <v>0</v>
      </c>
      <c r="T289" s="231">
        <f>S289*H289</f>
        <v>0</v>
      </c>
      <c r="U289" s="39"/>
      <c r="V289" s="39"/>
      <c r="W289" s="39"/>
      <c r="X289" s="39"/>
      <c r="Y289" s="39"/>
      <c r="Z289" s="39"/>
      <c r="AA289" s="39"/>
      <c r="AB289" s="39"/>
      <c r="AC289" s="39"/>
      <c r="AD289" s="39"/>
      <c r="AE289" s="39"/>
      <c r="AR289" s="232" t="s">
        <v>139</v>
      </c>
      <c r="AT289" s="232" t="s">
        <v>135</v>
      </c>
      <c r="AU289" s="232" t="s">
        <v>85</v>
      </c>
      <c r="AY289" s="18" t="s">
        <v>133</v>
      </c>
      <c r="BE289" s="233">
        <f>IF(N289="základní",J289,0)</f>
        <v>0</v>
      </c>
      <c r="BF289" s="233">
        <f>IF(N289="snížená",J289,0)</f>
        <v>0</v>
      </c>
      <c r="BG289" s="233">
        <f>IF(N289="zákl. přenesená",J289,0)</f>
        <v>0</v>
      </c>
      <c r="BH289" s="233">
        <f>IF(N289="sníž. přenesená",J289,0)</f>
        <v>0</v>
      </c>
      <c r="BI289" s="233">
        <f>IF(N289="nulová",J289,0)</f>
        <v>0</v>
      </c>
      <c r="BJ289" s="18" t="s">
        <v>83</v>
      </c>
      <c r="BK289" s="233">
        <f>ROUND(I289*H289,2)</f>
        <v>0</v>
      </c>
      <c r="BL289" s="18" t="s">
        <v>139</v>
      </c>
      <c r="BM289" s="232" t="s">
        <v>380</v>
      </c>
    </row>
    <row r="290" s="13" customFormat="1">
      <c r="A290" s="13"/>
      <c r="B290" s="234"/>
      <c r="C290" s="235"/>
      <c r="D290" s="236" t="s">
        <v>141</v>
      </c>
      <c r="E290" s="237" t="s">
        <v>1</v>
      </c>
      <c r="F290" s="238" t="s">
        <v>381</v>
      </c>
      <c r="G290" s="235"/>
      <c r="H290" s="237" t="s">
        <v>1</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141</v>
      </c>
      <c r="AU290" s="244" t="s">
        <v>85</v>
      </c>
      <c r="AV290" s="13" t="s">
        <v>83</v>
      </c>
      <c r="AW290" s="13" t="s">
        <v>32</v>
      </c>
      <c r="AX290" s="13" t="s">
        <v>75</v>
      </c>
      <c r="AY290" s="244" t="s">
        <v>133</v>
      </c>
    </row>
    <row r="291" s="14" customFormat="1">
      <c r="A291" s="14"/>
      <c r="B291" s="245"/>
      <c r="C291" s="246"/>
      <c r="D291" s="236" t="s">
        <v>141</v>
      </c>
      <c r="E291" s="247" t="s">
        <v>1</v>
      </c>
      <c r="F291" s="248" t="s">
        <v>178</v>
      </c>
      <c r="G291" s="246"/>
      <c r="H291" s="249">
        <v>356</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141</v>
      </c>
      <c r="AU291" s="255" t="s">
        <v>85</v>
      </c>
      <c r="AV291" s="14" t="s">
        <v>85</v>
      </c>
      <c r="AW291" s="14" t="s">
        <v>32</v>
      </c>
      <c r="AX291" s="14" t="s">
        <v>83</v>
      </c>
      <c r="AY291" s="255" t="s">
        <v>133</v>
      </c>
    </row>
    <row r="292" s="2" customFormat="1" ht="24.15" customHeight="1">
      <c r="A292" s="39"/>
      <c r="B292" s="40"/>
      <c r="C292" s="220" t="s">
        <v>382</v>
      </c>
      <c r="D292" s="220" t="s">
        <v>135</v>
      </c>
      <c r="E292" s="221" t="s">
        <v>383</v>
      </c>
      <c r="F292" s="222" t="s">
        <v>384</v>
      </c>
      <c r="G292" s="223" t="s">
        <v>138</v>
      </c>
      <c r="H292" s="224">
        <v>128</v>
      </c>
      <c r="I292" s="225"/>
      <c r="J292" s="226">
        <f>ROUND(I292*H292,2)</f>
        <v>0</v>
      </c>
      <c r="K292" s="227"/>
      <c r="L292" s="45"/>
      <c r="M292" s="228" t="s">
        <v>1</v>
      </c>
      <c r="N292" s="229" t="s">
        <v>40</v>
      </c>
      <c r="O292" s="92"/>
      <c r="P292" s="230">
        <f>O292*H292</f>
        <v>0</v>
      </c>
      <c r="Q292" s="230">
        <v>0.13188</v>
      </c>
      <c r="R292" s="230">
        <f>Q292*H292</f>
        <v>16.88064</v>
      </c>
      <c r="S292" s="230">
        <v>0</v>
      </c>
      <c r="T292" s="231">
        <f>S292*H292</f>
        <v>0</v>
      </c>
      <c r="U292" s="39"/>
      <c r="V292" s="39"/>
      <c r="W292" s="39"/>
      <c r="X292" s="39"/>
      <c r="Y292" s="39"/>
      <c r="Z292" s="39"/>
      <c r="AA292" s="39"/>
      <c r="AB292" s="39"/>
      <c r="AC292" s="39"/>
      <c r="AD292" s="39"/>
      <c r="AE292" s="39"/>
      <c r="AR292" s="232" t="s">
        <v>139</v>
      </c>
      <c r="AT292" s="232" t="s">
        <v>135</v>
      </c>
      <c r="AU292" s="232" t="s">
        <v>85</v>
      </c>
      <c r="AY292" s="18" t="s">
        <v>133</v>
      </c>
      <c r="BE292" s="233">
        <f>IF(N292="základní",J292,0)</f>
        <v>0</v>
      </c>
      <c r="BF292" s="233">
        <f>IF(N292="snížená",J292,0)</f>
        <v>0</v>
      </c>
      <c r="BG292" s="233">
        <f>IF(N292="zákl. přenesená",J292,0)</f>
        <v>0</v>
      </c>
      <c r="BH292" s="233">
        <f>IF(N292="sníž. přenesená",J292,0)</f>
        <v>0</v>
      </c>
      <c r="BI292" s="233">
        <f>IF(N292="nulová",J292,0)</f>
        <v>0</v>
      </c>
      <c r="BJ292" s="18" t="s">
        <v>83</v>
      </c>
      <c r="BK292" s="233">
        <f>ROUND(I292*H292,2)</f>
        <v>0</v>
      </c>
      <c r="BL292" s="18" t="s">
        <v>139</v>
      </c>
      <c r="BM292" s="232" t="s">
        <v>385</v>
      </c>
    </row>
    <row r="293" s="13" customFormat="1">
      <c r="A293" s="13"/>
      <c r="B293" s="234"/>
      <c r="C293" s="235"/>
      <c r="D293" s="236" t="s">
        <v>141</v>
      </c>
      <c r="E293" s="237" t="s">
        <v>1</v>
      </c>
      <c r="F293" s="238" t="s">
        <v>386</v>
      </c>
      <c r="G293" s="235"/>
      <c r="H293" s="237" t="s">
        <v>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141</v>
      </c>
      <c r="AU293" s="244" t="s">
        <v>85</v>
      </c>
      <c r="AV293" s="13" t="s">
        <v>83</v>
      </c>
      <c r="AW293" s="13" t="s">
        <v>32</v>
      </c>
      <c r="AX293" s="13" t="s">
        <v>75</v>
      </c>
      <c r="AY293" s="244" t="s">
        <v>133</v>
      </c>
    </row>
    <row r="294" s="14" customFormat="1">
      <c r="A294" s="14"/>
      <c r="B294" s="245"/>
      <c r="C294" s="246"/>
      <c r="D294" s="236" t="s">
        <v>141</v>
      </c>
      <c r="E294" s="247" t="s">
        <v>1</v>
      </c>
      <c r="F294" s="248" t="s">
        <v>164</v>
      </c>
      <c r="G294" s="246"/>
      <c r="H294" s="249">
        <v>128</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141</v>
      </c>
      <c r="AU294" s="255" t="s">
        <v>85</v>
      </c>
      <c r="AV294" s="14" t="s">
        <v>85</v>
      </c>
      <c r="AW294" s="14" t="s">
        <v>32</v>
      </c>
      <c r="AX294" s="14" t="s">
        <v>83</v>
      </c>
      <c r="AY294" s="255" t="s">
        <v>133</v>
      </c>
    </row>
    <row r="295" s="2" customFormat="1" ht="24.15" customHeight="1">
      <c r="A295" s="39"/>
      <c r="B295" s="40"/>
      <c r="C295" s="220" t="s">
        <v>387</v>
      </c>
      <c r="D295" s="220" t="s">
        <v>135</v>
      </c>
      <c r="E295" s="221" t="s">
        <v>388</v>
      </c>
      <c r="F295" s="222" t="s">
        <v>389</v>
      </c>
      <c r="G295" s="223" t="s">
        <v>138</v>
      </c>
      <c r="H295" s="224">
        <v>256</v>
      </c>
      <c r="I295" s="225"/>
      <c r="J295" s="226">
        <f>ROUND(I295*H295,2)</f>
        <v>0</v>
      </c>
      <c r="K295" s="227"/>
      <c r="L295" s="45"/>
      <c r="M295" s="228" t="s">
        <v>1</v>
      </c>
      <c r="N295" s="229" t="s">
        <v>40</v>
      </c>
      <c r="O295" s="92"/>
      <c r="P295" s="230">
        <f>O295*H295</f>
        <v>0</v>
      </c>
      <c r="Q295" s="230">
        <v>0.38868999999999998</v>
      </c>
      <c r="R295" s="230">
        <f>Q295*H295</f>
        <v>99.504639999999995</v>
      </c>
      <c r="S295" s="230">
        <v>0</v>
      </c>
      <c r="T295" s="231">
        <f>S295*H295</f>
        <v>0</v>
      </c>
      <c r="U295" s="39"/>
      <c r="V295" s="39"/>
      <c r="W295" s="39"/>
      <c r="X295" s="39"/>
      <c r="Y295" s="39"/>
      <c r="Z295" s="39"/>
      <c r="AA295" s="39"/>
      <c r="AB295" s="39"/>
      <c r="AC295" s="39"/>
      <c r="AD295" s="39"/>
      <c r="AE295" s="39"/>
      <c r="AR295" s="232" t="s">
        <v>139</v>
      </c>
      <c r="AT295" s="232" t="s">
        <v>135</v>
      </c>
      <c r="AU295" s="232" t="s">
        <v>85</v>
      </c>
      <c r="AY295" s="18" t="s">
        <v>133</v>
      </c>
      <c r="BE295" s="233">
        <f>IF(N295="základní",J295,0)</f>
        <v>0</v>
      </c>
      <c r="BF295" s="233">
        <f>IF(N295="snížená",J295,0)</f>
        <v>0</v>
      </c>
      <c r="BG295" s="233">
        <f>IF(N295="zákl. přenesená",J295,0)</f>
        <v>0</v>
      </c>
      <c r="BH295" s="233">
        <f>IF(N295="sníž. přenesená",J295,0)</f>
        <v>0</v>
      </c>
      <c r="BI295" s="233">
        <f>IF(N295="nulová",J295,0)</f>
        <v>0</v>
      </c>
      <c r="BJ295" s="18" t="s">
        <v>83</v>
      </c>
      <c r="BK295" s="233">
        <f>ROUND(I295*H295,2)</f>
        <v>0</v>
      </c>
      <c r="BL295" s="18" t="s">
        <v>139</v>
      </c>
      <c r="BM295" s="232" t="s">
        <v>390</v>
      </c>
    </row>
    <row r="296" s="13" customFormat="1">
      <c r="A296" s="13"/>
      <c r="B296" s="234"/>
      <c r="C296" s="235"/>
      <c r="D296" s="236" t="s">
        <v>141</v>
      </c>
      <c r="E296" s="237" t="s">
        <v>1</v>
      </c>
      <c r="F296" s="238" t="s">
        <v>391</v>
      </c>
      <c r="G296" s="235"/>
      <c r="H296" s="237" t="s">
        <v>1</v>
      </c>
      <c r="I296" s="239"/>
      <c r="J296" s="235"/>
      <c r="K296" s="235"/>
      <c r="L296" s="240"/>
      <c r="M296" s="241"/>
      <c r="N296" s="242"/>
      <c r="O296" s="242"/>
      <c r="P296" s="242"/>
      <c r="Q296" s="242"/>
      <c r="R296" s="242"/>
      <c r="S296" s="242"/>
      <c r="T296" s="243"/>
      <c r="U296" s="13"/>
      <c r="V296" s="13"/>
      <c r="W296" s="13"/>
      <c r="X296" s="13"/>
      <c r="Y296" s="13"/>
      <c r="Z296" s="13"/>
      <c r="AA296" s="13"/>
      <c r="AB296" s="13"/>
      <c r="AC296" s="13"/>
      <c r="AD296" s="13"/>
      <c r="AE296" s="13"/>
      <c r="AT296" s="244" t="s">
        <v>141</v>
      </c>
      <c r="AU296" s="244" t="s">
        <v>85</v>
      </c>
      <c r="AV296" s="13" t="s">
        <v>83</v>
      </c>
      <c r="AW296" s="13" t="s">
        <v>32</v>
      </c>
      <c r="AX296" s="13" t="s">
        <v>75</v>
      </c>
      <c r="AY296" s="244" t="s">
        <v>133</v>
      </c>
    </row>
    <row r="297" s="14" customFormat="1">
      <c r="A297" s="14"/>
      <c r="B297" s="245"/>
      <c r="C297" s="246"/>
      <c r="D297" s="236" t="s">
        <v>141</v>
      </c>
      <c r="E297" s="247" t="s">
        <v>1</v>
      </c>
      <c r="F297" s="248" t="s">
        <v>392</v>
      </c>
      <c r="G297" s="246"/>
      <c r="H297" s="249">
        <v>256</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141</v>
      </c>
      <c r="AU297" s="255" t="s">
        <v>85</v>
      </c>
      <c r="AV297" s="14" t="s">
        <v>85</v>
      </c>
      <c r="AW297" s="14" t="s">
        <v>32</v>
      </c>
      <c r="AX297" s="14" t="s">
        <v>83</v>
      </c>
      <c r="AY297" s="255" t="s">
        <v>133</v>
      </c>
    </row>
    <row r="298" s="2" customFormat="1" ht="24.15" customHeight="1">
      <c r="A298" s="39"/>
      <c r="B298" s="40"/>
      <c r="C298" s="220" t="s">
        <v>393</v>
      </c>
      <c r="D298" s="220" t="s">
        <v>135</v>
      </c>
      <c r="E298" s="221" t="s">
        <v>394</v>
      </c>
      <c r="F298" s="222" t="s">
        <v>395</v>
      </c>
      <c r="G298" s="223" t="s">
        <v>138</v>
      </c>
      <c r="H298" s="224">
        <v>309</v>
      </c>
      <c r="I298" s="225"/>
      <c r="J298" s="226">
        <f>ROUND(I298*H298,2)</f>
        <v>0</v>
      </c>
      <c r="K298" s="227"/>
      <c r="L298" s="45"/>
      <c r="M298" s="228" t="s">
        <v>1</v>
      </c>
      <c r="N298" s="229" t="s">
        <v>40</v>
      </c>
      <c r="O298" s="92"/>
      <c r="P298" s="230">
        <f>O298*H298</f>
        <v>0</v>
      </c>
      <c r="Q298" s="230">
        <v>0.33206000000000002</v>
      </c>
      <c r="R298" s="230">
        <f>Q298*H298</f>
        <v>102.60654000000001</v>
      </c>
      <c r="S298" s="230">
        <v>0</v>
      </c>
      <c r="T298" s="231">
        <f>S298*H298</f>
        <v>0</v>
      </c>
      <c r="U298" s="39"/>
      <c r="V298" s="39"/>
      <c r="W298" s="39"/>
      <c r="X298" s="39"/>
      <c r="Y298" s="39"/>
      <c r="Z298" s="39"/>
      <c r="AA298" s="39"/>
      <c r="AB298" s="39"/>
      <c r="AC298" s="39"/>
      <c r="AD298" s="39"/>
      <c r="AE298" s="39"/>
      <c r="AR298" s="232" t="s">
        <v>139</v>
      </c>
      <c r="AT298" s="232" t="s">
        <v>135</v>
      </c>
      <c r="AU298" s="232" t="s">
        <v>85</v>
      </c>
      <c r="AY298" s="18" t="s">
        <v>133</v>
      </c>
      <c r="BE298" s="233">
        <f>IF(N298="základní",J298,0)</f>
        <v>0</v>
      </c>
      <c r="BF298" s="233">
        <f>IF(N298="snížená",J298,0)</f>
        <v>0</v>
      </c>
      <c r="BG298" s="233">
        <f>IF(N298="zákl. přenesená",J298,0)</f>
        <v>0</v>
      </c>
      <c r="BH298" s="233">
        <f>IF(N298="sníž. přenesená",J298,0)</f>
        <v>0</v>
      </c>
      <c r="BI298" s="233">
        <f>IF(N298="nulová",J298,0)</f>
        <v>0</v>
      </c>
      <c r="BJ298" s="18" t="s">
        <v>83</v>
      </c>
      <c r="BK298" s="233">
        <f>ROUND(I298*H298,2)</f>
        <v>0</v>
      </c>
      <c r="BL298" s="18" t="s">
        <v>139</v>
      </c>
      <c r="BM298" s="232" t="s">
        <v>396</v>
      </c>
    </row>
    <row r="299" s="13" customFormat="1">
      <c r="A299" s="13"/>
      <c r="B299" s="234"/>
      <c r="C299" s="235"/>
      <c r="D299" s="236" t="s">
        <v>141</v>
      </c>
      <c r="E299" s="237" t="s">
        <v>1</v>
      </c>
      <c r="F299" s="238" t="s">
        <v>397</v>
      </c>
      <c r="G299" s="235"/>
      <c r="H299" s="237" t="s">
        <v>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141</v>
      </c>
      <c r="AU299" s="244" t="s">
        <v>85</v>
      </c>
      <c r="AV299" s="13" t="s">
        <v>83</v>
      </c>
      <c r="AW299" s="13" t="s">
        <v>32</v>
      </c>
      <c r="AX299" s="13" t="s">
        <v>75</v>
      </c>
      <c r="AY299" s="244" t="s">
        <v>133</v>
      </c>
    </row>
    <row r="300" s="14" customFormat="1">
      <c r="A300" s="14"/>
      <c r="B300" s="245"/>
      <c r="C300" s="246"/>
      <c r="D300" s="236" t="s">
        <v>141</v>
      </c>
      <c r="E300" s="247" t="s">
        <v>1</v>
      </c>
      <c r="F300" s="248" t="s">
        <v>150</v>
      </c>
      <c r="G300" s="246"/>
      <c r="H300" s="249">
        <v>309</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141</v>
      </c>
      <c r="AU300" s="255" t="s">
        <v>85</v>
      </c>
      <c r="AV300" s="14" t="s">
        <v>85</v>
      </c>
      <c r="AW300" s="14" t="s">
        <v>32</v>
      </c>
      <c r="AX300" s="14" t="s">
        <v>83</v>
      </c>
      <c r="AY300" s="255" t="s">
        <v>133</v>
      </c>
    </row>
    <row r="301" s="2" customFormat="1" ht="16.5" customHeight="1">
      <c r="A301" s="39"/>
      <c r="B301" s="40"/>
      <c r="C301" s="220" t="s">
        <v>398</v>
      </c>
      <c r="D301" s="220" t="s">
        <v>135</v>
      </c>
      <c r="E301" s="221" t="s">
        <v>399</v>
      </c>
      <c r="F301" s="222" t="s">
        <v>400</v>
      </c>
      <c r="G301" s="223" t="s">
        <v>138</v>
      </c>
      <c r="H301" s="224">
        <v>564</v>
      </c>
      <c r="I301" s="225"/>
      <c r="J301" s="226">
        <f>ROUND(I301*H301,2)</f>
        <v>0</v>
      </c>
      <c r="K301" s="227"/>
      <c r="L301" s="45"/>
      <c r="M301" s="228" t="s">
        <v>1</v>
      </c>
      <c r="N301" s="229" t="s">
        <v>40</v>
      </c>
      <c r="O301" s="92"/>
      <c r="P301" s="230">
        <f>O301*H301</f>
        <v>0</v>
      </c>
      <c r="Q301" s="230">
        <v>0.0060099999999999997</v>
      </c>
      <c r="R301" s="230">
        <f>Q301*H301</f>
        <v>3.38964</v>
      </c>
      <c r="S301" s="230">
        <v>0</v>
      </c>
      <c r="T301" s="231">
        <f>S301*H301</f>
        <v>0</v>
      </c>
      <c r="U301" s="39"/>
      <c r="V301" s="39"/>
      <c r="W301" s="39"/>
      <c r="X301" s="39"/>
      <c r="Y301" s="39"/>
      <c r="Z301" s="39"/>
      <c r="AA301" s="39"/>
      <c r="AB301" s="39"/>
      <c r="AC301" s="39"/>
      <c r="AD301" s="39"/>
      <c r="AE301" s="39"/>
      <c r="AR301" s="232" t="s">
        <v>139</v>
      </c>
      <c r="AT301" s="232" t="s">
        <v>135</v>
      </c>
      <c r="AU301" s="232" t="s">
        <v>85</v>
      </c>
      <c r="AY301" s="18" t="s">
        <v>133</v>
      </c>
      <c r="BE301" s="233">
        <f>IF(N301="základní",J301,0)</f>
        <v>0</v>
      </c>
      <c r="BF301" s="233">
        <f>IF(N301="snížená",J301,0)</f>
        <v>0</v>
      </c>
      <c r="BG301" s="233">
        <f>IF(N301="zákl. přenesená",J301,0)</f>
        <v>0</v>
      </c>
      <c r="BH301" s="233">
        <f>IF(N301="sníž. přenesená",J301,0)</f>
        <v>0</v>
      </c>
      <c r="BI301" s="233">
        <f>IF(N301="nulová",J301,0)</f>
        <v>0</v>
      </c>
      <c r="BJ301" s="18" t="s">
        <v>83</v>
      </c>
      <c r="BK301" s="233">
        <f>ROUND(I301*H301,2)</f>
        <v>0</v>
      </c>
      <c r="BL301" s="18" t="s">
        <v>139</v>
      </c>
      <c r="BM301" s="232" t="s">
        <v>401</v>
      </c>
    </row>
    <row r="302" s="13" customFormat="1">
      <c r="A302" s="13"/>
      <c r="B302" s="234"/>
      <c r="C302" s="235"/>
      <c r="D302" s="236" t="s">
        <v>141</v>
      </c>
      <c r="E302" s="237" t="s">
        <v>1</v>
      </c>
      <c r="F302" s="238" t="s">
        <v>402</v>
      </c>
      <c r="G302" s="235"/>
      <c r="H302" s="237" t="s">
        <v>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141</v>
      </c>
      <c r="AU302" s="244" t="s">
        <v>85</v>
      </c>
      <c r="AV302" s="13" t="s">
        <v>83</v>
      </c>
      <c r="AW302" s="13" t="s">
        <v>32</v>
      </c>
      <c r="AX302" s="13" t="s">
        <v>75</v>
      </c>
      <c r="AY302" s="244" t="s">
        <v>133</v>
      </c>
    </row>
    <row r="303" s="14" customFormat="1">
      <c r="A303" s="14"/>
      <c r="B303" s="245"/>
      <c r="C303" s="246"/>
      <c r="D303" s="236" t="s">
        <v>141</v>
      </c>
      <c r="E303" s="247" t="s">
        <v>1</v>
      </c>
      <c r="F303" s="248" t="s">
        <v>178</v>
      </c>
      <c r="G303" s="246"/>
      <c r="H303" s="249">
        <v>356</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141</v>
      </c>
      <c r="AU303" s="255" t="s">
        <v>85</v>
      </c>
      <c r="AV303" s="14" t="s">
        <v>85</v>
      </c>
      <c r="AW303" s="14" t="s">
        <v>32</v>
      </c>
      <c r="AX303" s="14" t="s">
        <v>75</v>
      </c>
      <c r="AY303" s="255" t="s">
        <v>133</v>
      </c>
    </row>
    <row r="304" s="13" customFormat="1">
      <c r="A304" s="13"/>
      <c r="B304" s="234"/>
      <c r="C304" s="235"/>
      <c r="D304" s="236" t="s">
        <v>141</v>
      </c>
      <c r="E304" s="237" t="s">
        <v>1</v>
      </c>
      <c r="F304" s="238" t="s">
        <v>403</v>
      </c>
      <c r="G304" s="235"/>
      <c r="H304" s="237" t="s">
        <v>1</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141</v>
      </c>
      <c r="AU304" s="244" t="s">
        <v>85</v>
      </c>
      <c r="AV304" s="13" t="s">
        <v>83</v>
      </c>
      <c r="AW304" s="13" t="s">
        <v>32</v>
      </c>
      <c r="AX304" s="13" t="s">
        <v>75</v>
      </c>
      <c r="AY304" s="244" t="s">
        <v>133</v>
      </c>
    </row>
    <row r="305" s="14" customFormat="1">
      <c r="A305" s="14"/>
      <c r="B305" s="245"/>
      <c r="C305" s="246"/>
      <c r="D305" s="236" t="s">
        <v>141</v>
      </c>
      <c r="E305" s="247" t="s">
        <v>1</v>
      </c>
      <c r="F305" s="248" t="s">
        <v>180</v>
      </c>
      <c r="G305" s="246"/>
      <c r="H305" s="249">
        <v>208</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141</v>
      </c>
      <c r="AU305" s="255" t="s">
        <v>85</v>
      </c>
      <c r="AV305" s="14" t="s">
        <v>85</v>
      </c>
      <c r="AW305" s="14" t="s">
        <v>32</v>
      </c>
      <c r="AX305" s="14" t="s">
        <v>75</v>
      </c>
      <c r="AY305" s="255" t="s">
        <v>133</v>
      </c>
    </row>
    <row r="306" s="15" customFormat="1">
      <c r="A306" s="15"/>
      <c r="B306" s="256"/>
      <c r="C306" s="257"/>
      <c r="D306" s="236" t="s">
        <v>141</v>
      </c>
      <c r="E306" s="258" t="s">
        <v>1</v>
      </c>
      <c r="F306" s="259" t="s">
        <v>152</v>
      </c>
      <c r="G306" s="257"/>
      <c r="H306" s="260">
        <v>564</v>
      </c>
      <c r="I306" s="261"/>
      <c r="J306" s="257"/>
      <c r="K306" s="257"/>
      <c r="L306" s="262"/>
      <c r="M306" s="263"/>
      <c r="N306" s="264"/>
      <c r="O306" s="264"/>
      <c r="P306" s="264"/>
      <c r="Q306" s="264"/>
      <c r="R306" s="264"/>
      <c r="S306" s="264"/>
      <c r="T306" s="265"/>
      <c r="U306" s="15"/>
      <c r="V306" s="15"/>
      <c r="W306" s="15"/>
      <c r="X306" s="15"/>
      <c r="Y306" s="15"/>
      <c r="Z306" s="15"/>
      <c r="AA306" s="15"/>
      <c r="AB306" s="15"/>
      <c r="AC306" s="15"/>
      <c r="AD306" s="15"/>
      <c r="AE306" s="15"/>
      <c r="AT306" s="266" t="s">
        <v>141</v>
      </c>
      <c r="AU306" s="266" t="s">
        <v>85</v>
      </c>
      <c r="AV306" s="15" t="s">
        <v>139</v>
      </c>
      <c r="AW306" s="15" t="s">
        <v>32</v>
      </c>
      <c r="AX306" s="15" t="s">
        <v>83</v>
      </c>
      <c r="AY306" s="266" t="s">
        <v>133</v>
      </c>
    </row>
    <row r="307" s="2" customFormat="1" ht="16.5" customHeight="1">
      <c r="A307" s="39"/>
      <c r="B307" s="40"/>
      <c r="C307" s="220" t="s">
        <v>404</v>
      </c>
      <c r="D307" s="220" t="s">
        <v>135</v>
      </c>
      <c r="E307" s="221" t="s">
        <v>405</v>
      </c>
      <c r="F307" s="222" t="s">
        <v>406</v>
      </c>
      <c r="G307" s="223" t="s">
        <v>138</v>
      </c>
      <c r="H307" s="224">
        <v>844</v>
      </c>
      <c r="I307" s="225"/>
      <c r="J307" s="226">
        <f>ROUND(I307*H307,2)</f>
        <v>0</v>
      </c>
      <c r="K307" s="227"/>
      <c r="L307" s="45"/>
      <c r="M307" s="228" t="s">
        <v>1</v>
      </c>
      <c r="N307" s="229" t="s">
        <v>40</v>
      </c>
      <c r="O307" s="92"/>
      <c r="P307" s="230">
        <f>O307*H307</f>
        <v>0</v>
      </c>
      <c r="Q307" s="230">
        <v>0.00051000000000000004</v>
      </c>
      <c r="R307" s="230">
        <f>Q307*H307</f>
        <v>0.43044000000000004</v>
      </c>
      <c r="S307" s="230">
        <v>0</v>
      </c>
      <c r="T307" s="231">
        <f>S307*H307</f>
        <v>0</v>
      </c>
      <c r="U307" s="39"/>
      <c r="V307" s="39"/>
      <c r="W307" s="39"/>
      <c r="X307" s="39"/>
      <c r="Y307" s="39"/>
      <c r="Z307" s="39"/>
      <c r="AA307" s="39"/>
      <c r="AB307" s="39"/>
      <c r="AC307" s="39"/>
      <c r="AD307" s="39"/>
      <c r="AE307" s="39"/>
      <c r="AR307" s="232" t="s">
        <v>139</v>
      </c>
      <c r="AT307" s="232" t="s">
        <v>135</v>
      </c>
      <c r="AU307" s="232" t="s">
        <v>85</v>
      </c>
      <c r="AY307" s="18" t="s">
        <v>133</v>
      </c>
      <c r="BE307" s="233">
        <f>IF(N307="základní",J307,0)</f>
        <v>0</v>
      </c>
      <c r="BF307" s="233">
        <f>IF(N307="snížená",J307,0)</f>
        <v>0</v>
      </c>
      <c r="BG307" s="233">
        <f>IF(N307="zákl. přenesená",J307,0)</f>
        <v>0</v>
      </c>
      <c r="BH307" s="233">
        <f>IF(N307="sníž. přenesená",J307,0)</f>
        <v>0</v>
      </c>
      <c r="BI307" s="233">
        <f>IF(N307="nulová",J307,0)</f>
        <v>0</v>
      </c>
      <c r="BJ307" s="18" t="s">
        <v>83</v>
      </c>
      <c r="BK307" s="233">
        <f>ROUND(I307*H307,2)</f>
        <v>0</v>
      </c>
      <c r="BL307" s="18" t="s">
        <v>139</v>
      </c>
      <c r="BM307" s="232" t="s">
        <v>407</v>
      </c>
    </row>
    <row r="308" s="13" customFormat="1">
      <c r="A308" s="13"/>
      <c r="B308" s="234"/>
      <c r="C308" s="235"/>
      <c r="D308" s="236" t="s">
        <v>141</v>
      </c>
      <c r="E308" s="237" t="s">
        <v>1</v>
      </c>
      <c r="F308" s="238" t="s">
        <v>408</v>
      </c>
      <c r="G308" s="235"/>
      <c r="H308" s="237" t="s">
        <v>1</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141</v>
      </c>
      <c r="AU308" s="244" t="s">
        <v>85</v>
      </c>
      <c r="AV308" s="13" t="s">
        <v>83</v>
      </c>
      <c r="AW308" s="13" t="s">
        <v>32</v>
      </c>
      <c r="AX308" s="13" t="s">
        <v>75</v>
      </c>
      <c r="AY308" s="244" t="s">
        <v>133</v>
      </c>
    </row>
    <row r="309" s="14" customFormat="1">
      <c r="A309" s="14"/>
      <c r="B309" s="245"/>
      <c r="C309" s="246"/>
      <c r="D309" s="236" t="s">
        <v>141</v>
      </c>
      <c r="E309" s="247" t="s">
        <v>1</v>
      </c>
      <c r="F309" s="248" t="s">
        <v>409</v>
      </c>
      <c r="G309" s="246"/>
      <c r="H309" s="249">
        <v>844</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141</v>
      </c>
      <c r="AU309" s="255" t="s">
        <v>85</v>
      </c>
      <c r="AV309" s="14" t="s">
        <v>85</v>
      </c>
      <c r="AW309" s="14" t="s">
        <v>32</v>
      </c>
      <c r="AX309" s="14" t="s">
        <v>83</v>
      </c>
      <c r="AY309" s="255" t="s">
        <v>133</v>
      </c>
    </row>
    <row r="310" s="2" customFormat="1" ht="24.15" customHeight="1">
      <c r="A310" s="39"/>
      <c r="B310" s="40"/>
      <c r="C310" s="220" t="s">
        <v>410</v>
      </c>
      <c r="D310" s="220" t="s">
        <v>135</v>
      </c>
      <c r="E310" s="221" t="s">
        <v>411</v>
      </c>
      <c r="F310" s="222" t="s">
        <v>412</v>
      </c>
      <c r="G310" s="223" t="s">
        <v>138</v>
      </c>
      <c r="H310" s="224">
        <v>447</v>
      </c>
      <c r="I310" s="225"/>
      <c r="J310" s="226">
        <f>ROUND(I310*H310,2)</f>
        <v>0</v>
      </c>
      <c r="K310" s="227"/>
      <c r="L310" s="45"/>
      <c r="M310" s="228" t="s">
        <v>1</v>
      </c>
      <c r="N310" s="229" t="s">
        <v>40</v>
      </c>
      <c r="O310" s="92"/>
      <c r="P310" s="230">
        <f>O310*H310</f>
        <v>0</v>
      </c>
      <c r="Q310" s="230">
        <v>0.10373</v>
      </c>
      <c r="R310" s="230">
        <f>Q310*H310</f>
        <v>46.367310000000003</v>
      </c>
      <c r="S310" s="230">
        <v>0</v>
      </c>
      <c r="T310" s="231">
        <f>S310*H310</f>
        <v>0</v>
      </c>
      <c r="U310" s="39"/>
      <c r="V310" s="39"/>
      <c r="W310" s="39"/>
      <c r="X310" s="39"/>
      <c r="Y310" s="39"/>
      <c r="Z310" s="39"/>
      <c r="AA310" s="39"/>
      <c r="AB310" s="39"/>
      <c r="AC310" s="39"/>
      <c r="AD310" s="39"/>
      <c r="AE310" s="39"/>
      <c r="AR310" s="232" t="s">
        <v>139</v>
      </c>
      <c r="AT310" s="232" t="s">
        <v>135</v>
      </c>
      <c r="AU310" s="232" t="s">
        <v>85</v>
      </c>
      <c r="AY310" s="18" t="s">
        <v>133</v>
      </c>
      <c r="BE310" s="233">
        <f>IF(N310="základní",J310,0)</f>
        <v>0</v>
      </c>
      <c r="BF310" s="233">
        <f>IF(N310="snížená",J310,0)</f>
        <v>0</v>
      </c>
      <c r="BG310" s="233">
        <f>IF(N310="zákl. přenesená",J310,0)</f>
        <v>0</v>
      </c>
      <c r="BH310" s="233">
        <f>IF(N310="sníž. přenesená",J310,0)</f>
        <v>0</v>
      </c>
      <c r="BI310" s="233">
        <f>IF(N310="nulová",J310,0)</f>
        <v>0</v>
      </c>
      <c r="BJ310" s="18" t="s">
        <v>83</v>
      </c>
      <c r="BK310" s="233">
        <f>ROUND(I310*H310,2)</f>
        <v>0</v>
      </c>
      <c r="BL310" s="18" t="s">
        <v>139</v>
      </c>
      <c r="BM310" s="232" t="s">
        <v>413</v>
      </c>
    </row>
    <row r="311" s="13" customFormat="1">
      <c r="A311" s="13"/>
      <c r="B311" s="234"/>
      <c r="C311" s="235"/>
      <c r="D311" s="236" t="s">
        <v>141</v>
      </c>
      <c r="E311" s="237" t="s">
        <v>1</v>
      </c>
      <c r="F311" s="238" t="s">
        <v>414</v>
      </c>
      <c r="G311" s="235"/>
      <c r="H311" s="237" t="s">
        <v>1</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141</v>
      </c>
      <c r="AU311" s="244" t="s">
        <v>85</v>
      </c>
      <c r="AV311" s="13" t="s">
        <v>83</v>
      </c>
      <c r="AW311" s="13" t="s">
        <v>32</v>
      </c>
      <c r="AX311" s="13" t="s">
        <v>75</v>
      </c>
      <c r="AY311" s="244" t="s">
        <v>133</v>
      </c>
    </row>
    <row r="312" s="14" customFormat="1">
      <c r="A312" s="14"/>
      <c r="B312" s="245"/>
      <c r="C312" s="246"/>
      <c r="D312" s="236" t="s">
        <v>141</v>
      </c>
      <c r="E312" s="247" t="s">
        <v>1</v>
      </c>
      <c r="F312" s="248" t="s">
        <v>172</v>
      </c>
      <c r="G312" s="246"/>
      <c r="H312" s="249">
        <v>447</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141</v>
      </c>
      <c r="AU312" s="255" t="s">
        <v>85</v>
      </c>
      <c r="AV312" s="14" t="s">
        <v>85</v>
      </c>
      <c r="AW312" s="14" t="s">
        <v>32</v>
      </c>
      <c r="AX312" s="14" t="s">
        <v>83</v>
      </c>
      <c r="AY312" s="255" t="s">
        <v>133</v>
      </c>
    </row>
    <row r="313" s="2" customFormat="1" ht="24.15" customHeight="1">
      <c r="A313" s="39"/>
      <c r="B313" s="40"/>
      <c r="C313" s="220" t="s">
        <v>415</v>
      </c>
      <c r="D313" s="220" t="s">
        <v>135</v>
      </c>
      <c r="E313" s="221" t="s">
        <v>416</v>
      </c>
      <c r="F313" s="222" t="s">
        <v>417</v>
      </c>
      <c r="G313" s="223" t="s">
        <v>138</v>
      </c>
      <c r="H313" s="224">
        <v>208</v>
      </c>
      <c r="I313" s="225"/>
      <c r="J313" s="226">
        <f>ROUND(I313*H313,2)</f>
        <v>0</v>
      </c>
      <c r="K313" s="227"/>
      <c r="L313" s="45"/>
      <c r="M313" s="228" t="s">
        <v>1</v>
      </c>
      <c r="N313" s="229" t="s">
        <v>40</v>
      </c>
      <c r="O313" s="92"/>
      <c r="P313" s="230">
        <f>O313*H313</f>
        <v>0</v>
      </c>
      <c r="Q313" s="230">
        <v>0.12966</v>
      </c>
      <c r="R313" s="230">
        <f>Q313*H313</f>
        <v>26.969279999999998</v>
      </c>
      <c r="S313" s="230">
        <v>0</v>
      </c>
      <c r="T313" s="231">
        <f>S313*H313</f>
        <v>0</v>
      </c>
      <c r="U313" s="39"/>
      <c r="V313" s="39"/>
      <c r="W313" s="39"/>
      <c r="X313" s="39"/>
      <c r="Y313" s="39"/>
      <c r="Z313" s="39"/>
      <c r="AA313" s="39"/>
      <c r="AB313" s="39"/>
      <c r="AC313" s="39"/>
      <c r="AD313" s="39"/>
      <c r="AE313" s="39"/>
      <c r="AR313" s="232" t="s">
        <v>139</v>
      </c>
      <c r="AT313" s="232" t="s">
        <v>135</v>
      </c>
      <c r="AU313" s="232" t="s">
        <v>85</v>
      </c>
      <c r="AY313" s="18" t="s">
        <v>133</v>
      </c>
      <c r="BE313" s="233">
        <f>IF(N313="základní",J313,0)</f>
        <v>0</v>
      </c>
      <c r="BF313" s="233">
        <f>IF(N313="snížená",J313,0)</f>
        <v>0</v>
      </c>
      <c r="BG313" s="233">
        <f>IF(N313="zákl. přenesená",J313,0)</f>
        <v>0</v>
      </c>
      <c r="BH313" s="233">
        <f>IF(N313="sníž. přenesená",J313,0)</f>
        <v>0</v>
      </c>
      <c r="BI313" s="233">
        <f>IF(N313="nulová",J313,0)</f>
        <v>0</v>
      </c>
      <c r="BJ313" s="18" t="s">
        <v>83</v>
      </c>
      <c r="BK313" s="233">
        <f>ROUND(I313*H313,2)</f>
        <v>0</v>
      </c>
      <c r="BL313" s="18" t="s">
        <v>139</v>
      </c>
      <c r="BM313" s="232" t="s">
        <v>418</v>
      </c>
    </row>
    <row r="314" s="13" customFormat="1">
      <c r="A314" s="13"/>
      <c r="B314" s="234"/>
      <c r="C314" s="235"/>
      <c r="D314" s="236" t="s">
        <v>141</v>
      </c>
      <c r="E314" s="237" t="s">
        <v>1</v>
      </c>
      <c r="F314" s="238" t="s">
        <v>419</v>
      </c>
      <c r="G314" s="235"/>
      <c r="H314" s="237" t="s">
        <v>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141</v>
      </c>
      <c r="AU314" s="244" t="s">
        <v>85</v>
      </c>
      <c r="AV314" s="13" t="s">
        <v>83</v>
      </c>
      <c r="AW314" s="13" t="s">
        <v>32</v>
      </c>
      <c r="AX314" s="13" t="s">
        <v>75</v>
      </c>
      <c r="AY314" s="244" t="s">
        <v>133</v>
      </c>
    </row>
    <row r="315" s="14" customFormat="1">
      <c r="A315" s="14"/>
      <c r="B315" s="245"/>
      <c r="C315" s="246"/>
      <c r="D315" s="236" t="s">
        <v>141</v>
      </c>
      <c r="E315" s="247" t="s">
        <v>1</v>
      </c>
      <c r="F315" s="248" t="s">
        <v>180</v>
      </c>
      <c r="G315" s="246"/>
      <c r="H315" s="249">
        <v>208</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141</v>
      </c>
      <c r="AU315" s="255" t="s">
        <v>85</v>
      </c>
      <c r="AV315" s="14" t="s">
        <v>85</v>
      </c>
      <c r="AW315" s="14" t="s">
        <v>32</v>
      </c>
      <c r="AX315" s="14" t="s">
        <v>83</v>
      </c>
      <c r="AY315" s="255" t="s">
        <v>133</v>
      </c>
    </row>
    <row r="316" s="2" customFormat="1" ht="24.15" customHeight="1">
      <c r="A316" s="39"/>
      <c r="B316" s="40"/>
      <c r="C316" s="220" t="s">
        <v>420</v>
      </c>
      <c r="D316" s="220" t="s">
        <v>135</v>
      </c>
      <c r="E316" s="221" t="s">
        <v>421</v>
      </c>
      <c r="F316" s="222" t="s">
        <v>422</v>
      </c>
      <c r="G316" s="223" t="s">
        <v>138</v>
      </c>
      <c r="H316" s="224">
        <v>397</v>
      </c>
      <c r="I316" s="225"/>
      <c r="J316" s="226">
        <f>ROUND(I316*H316,2)</f>
        <v>0</v>
      </c>
      <c r="K316" s="227"/>
      <c r="L316" s="45"/>
      <c r="M316" s="228" t="s">
        <v>1</v>
      </c>
      <c r="N316" s="229" t="s">
        <v>40</v>
      </c>
      <c r="O316" s="92"/>
      <c r="P316" s="230">
        <f>O316*H316</f>
        <v>0</v>
      </c>
      <c r="Q316" s="230">
        <v>0.15559000000000001</v>
      </c>
      <c r="R316" s="230">
        <f>Q316*H316</f>
        <v>61.76923</v>
      </c>
      <c r="S316" s="230">
        <v>0</v>
      </c>
      <c r="T316" s="231">
        <f>S316*H316</f>
        <v>0</v>
      </c>
      <c r="U316" s="39"/>
      <c r="V316" s="39"/>
      <c r="W316" s="39"/>
      <c r="X316" s="39"/>
      <c r="Y316" s="39"/>
      <c r="Z316" s="39"/>
      <c r="AA316" s="39"/>
      <c r="AB316" s="39"/>
      <c r="AC316" s="39"/>
      <c r="AD316" s="39"/>
      <c r="AE316" s="39"/>
      <c r="AR316" s="232" t="s">
        <v>139</v>
      </c>
      <c r="AT316" s="232" t="s">
        <v>135</v>
      </c>
      <c r="AU316" s="232" t="s">
        <v>85</v>
      </c>
      <c r="AY316" s="18" t="s">
        <v>133</v>
      </c>
      <c r="BE316" s="233">
        <f>IF(N316="základní",J316,0)</f>
        <v>0</v>
      </c>
      <c r="BF316" s="233">
        <f>IF(N316="snížená",J316,0)</f>
        <v>0</v>
      </c>
      <c r="BG316" s="233">
        <f>IF(N316="zákl. přenesená",J316,0)</f>
        <v>0</v>
      </c>
      <c r="BH316" s="233">
        <f>IF(N316="sníž. přenesená",J316,0)</f>
        <v>0</v>
      </c>
      <c r="BI316" s="233">
        <f>IF(N316="nulová",J316,0)</f>
        <v>0</v>
      </c>
      <c r="BJ316" s="18" t="s">
        <v>83</v>
      </c>
      <c r="BK316" s="233">
        <f>ROUND(I316*H316,2)</f>
        <v>0</v>
      </c>
      <c r="BL316" s="18" t="s">
        <v>139</v>
      </c>
      <c r="BM316" s="232" t="s">
        <v>423</v>
      </c>
    </row>
    <row r="317" s="13" customFormat="1">
      <c r="A317" s="13"/>
      <c r="B317" s="234"/>
      <c r="C317" s="235"/>
      <c r="D317" s="236" t="s">
        <v>141</v>
      </c>
      <c r="E317" s="237" t="s">
        <v>1</v>
      </c>
      <c r="F317" s="238" t="s">
        <v>424</v>
      </c>
      <c r="G317" s="235"/>
      <c r="H317" s="237" t="s">
        <v>1</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141</v>
      </c>
      <c r="AU317" s="244" t="s">
        <v>85</v>
      </c>
      <c r="AV317" s="13" t="s">
        <v>83</v>
      </c>
      <c r="AW317" s="13" t="s">
        <v>32</v>
      </c>
      <c r="AX317" s="13" t="s">
        <v>75</v>
      </c>
      <c r="AY317" s="244" t="s">
        <v>133</v>
      </c>
    </row>
    <row r="318" s="14" customFormat="1">
      <c r="A318" s="14"/>
      <c r="B318" s="245"/>
      <c r="C318" s="246"/>
      <c r="D318" s="236" t="s">
        <v>141</v>
      </c>
      <c r="E318" s="247" t="s">
        <v>1</v>
      </c>
      <c r="F318" s="248" t="s">
        <v>186</v>
      </c>
      <c r="G318" s="246"/>
      <c r="H318" s="249">
        <v>397</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141</v>
      </c>
      <c r="AU318" s="255" t="s">
        <v>85</v>
      </c>
      <c r="AV318" s="14" t="s">
        <v>85</v>
      </c>
      <c r="AW318" s="14" t="s">
        <v>32</v>
      </c>
      <c r="AX318" s="14" t="s">
        <v>83</v>
      </c>
      <c r="AY318" s="255" t="s">
        <v>133</v>
      </c>
    </row>
    <row r="319" s="2" customFormat="1" ht="33" customHeight="1">
      <c r="A319" s="39"/>
      <c r="B319" s="40"/>
      <c r="C319" s="220" t="s">
        <v>425</v>
      </c>
      <c r="D319" s="220" t="s">
        <v>135</v>
      </c>
      <c r="E319" s="221" t="s">
        <v>426</v>
      </c>
      <c r="F319" s="222" t="s">
        <v>427</v>
      </c>
      <c r="G319" s="223" t="s">
        <v>138</v>
      </c>
      <c r="H319" s="224">
        <v>1</v>
      </c>
      <c r="I319" s="225"/>
      <c r="J319" s="226">
        <f>ROUND(I319*H319,2)</f>
        <v>0</v>
      </c>
      <c r="K319" s="227"/>
      <c r="L319" s="45"/>
      <c r="M319" s="228" t="s">
        <v>1</v>
      </c>
      <c r="N319" s="229" t="s">
        <v>40</v>
      </c>
      <c r="O319" s="92"/>
      <c r="P319" s="230">
        <f>O319*H319</f>
        <v>0</v>
      </c>
      <c r="Q319" s="230">
        <v>0.19536000000000001</v>
      </c>
      <c r="R319" s="230">
        <f>Q319*H319</f>
        <v>0.19536000000000001</v>
      </c>
      <c r="S319" s="230">
        <v>0</v>
      </c>
      <c r="T319" s="231">
        <f>S319*H319</f>
        <v>0</v>
      </c>
      <c r="U319" s="39"/>
      <c r="V319" s="39"/>
      <c r="W319" s="39"/>
      <c r="X319" s="39"/>
      <c r="Y319" s="39"/>
      <c r="Z319" s="39"/>
      <c r="AA319" s="39"/>
      <c r="AB319" s="39"/>
      <c r="AC319" s="39"/>
      <c r="AD319" s="39"/>
      <c r="AE319" s="39"/>
      <c r="AR319" s="232" t="s">
        <v>139</v>
      </c>
      <c r="AT319" s="232" t="s">
        <v>135</v>
      </c>
      <c r="AU319" s="232" t="s">
        <v>85</v>
      </c>
      <c r="AY319" s="18" t="s">
        <v>133</v>
      </c>
      <c r="BE319" s="233">
        <f>IF(N319="základní",J319,0)</f>
        <v>0</v>
      </c>
      <c r="BF319" s="233">
        <f>IF(N319="snížená",J319,0)</f>
        <v>0</v>
      </c>
      <c r="BG319" s="233">
        <f>IF(N319="zákl. přenesená",J319,0)</f>
        <v>0</v>
      </c>
      <c r="BH319" s="233">
        <f>IF(N319="sníž. přenesená",J319,0)</f>
        <v>0</v>
      </c>
      <c r="BI319" s="233">
        <f>IF(N319="nulová",J319,0)</f>
        <v>0</v>
      </c>
      <c r="BJ319" s="18" t="s">
        <v>83</v>
      </c>
      <c r="BK319" s="233">
        <f>ROUND(I319*H319,2)</f>
        <v>0</v>
      </c>
      <c r="BL319" s="18" t="s">
        <v>139</v>
      </c>
      <c r="BM319" s="232" t="s">
        <v>428</v>
      </c>
    </row>
    <row r="320" s="13" customFormat="1">
      <c r="A320" s="13"/>
      <c r="B320" s="234"/>
      <c r="C320" s="235"/>
      <c r="D320" s="236" t="s">
        <v>141</v>
      </c>
      <c r="E320" s="237" t="s">
        <v>1</v>
      </c>
      <c r="F320" s="238" t="s">
        <v>429</v>
      </c>
      <c r="G320" s="235"/>
      <c r="H320" s="237" t="s">
        <v>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141</v>
      </c>
      <c r="AU320" s="244" t="s">
        <v>85</v>
      </c>
      <c r="AV320" s="13" t="s">
        <v>83</v>
      </c>
      <c r="AW320" s="13" t="s">
        <v>32</v>
      </c>
      <c r="AX320" s="13" t="s">
        <v>75</v>
      </c>
      <c r="AY320" s="244" t="s">
        <v>133</v>
      </c>
    </row>
    <row r="321" s="14" customFormat="1">
      <c r="A321" s="14"/>
      <c r="B321" s="245"/>
      <c r="C321" s="246"/>
      <c r="D321" s="236" t="s">
        <v>141</v>
      </c>
      <c r="E321" s="247" t="s">
        <v>1</v>
      </c>
      <c r="F321" s="248" t="s">
        <v>430</v>
      </c>
      <c r="G321" s="246"/>
      <c r="H321" s="249">
        <v>1</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141</v>
      </c>
      <c r="AU321" s="255" t="s">
        <v>85</v>
      </c>
      <c r="AV321" s="14" t="s">
        <v>85</v>
      </c>
      <c r="AW321" s="14" t="s">
        <v>32</v>
      </c>
      <c r="AX321" s="14" t="s">
        <v>83</v>
      </c>
      <c r="AY321" s="255" t="s">
        <v>133</v>
      </c>
    </row>
    <row r="322" s="2" customFormat="1" ht="16.5" customHeight="1">
      <c r="A322" s="39"/>
      <c r="B322" s="40"/>
      <c r="C322" s="278" t="s">
        <v>431</v>
      </c>
      <c r="D322" s="278" t="s">
        <v>312</v>
      </c>
      <c r="E322" s="279" t="s">
        <v>432</v>
      </c>
      <c r="F322" s="280" t="s">
        <v>433</v>
      </c>
      <c r="G322" s="281" t="s">
        <v>138</v>
      </c>
      <c r="H322" s="282">
        <v>1.1000000000000001</v>
      </c>
      <c r="I322" s="283"/>
      <c r="J322" s="284">
        <f>ROUND(I322*H322,2)</f>
        <v>0</v>
      </c>
      <c r="K322" s="285"/>
      <c r="L322" s="286"/>
      <c r="M322" s="287" t="s">
        <v>1</v>
      </c>
      <c r="N322" s="288" t="s">
        <v>40</v>
      </c>
      <c r="O322" s="92"/>
      <c r="P322" s="230">
        <f>O322*H322</f>
        <v>0</v>
      </c>
      <c r="Q322" s="230">
        <v>0.41699999999999998</v>
      </c>
      <c r="R322" s="230">
        <f>Q322*H322</f>
        <v>0.4587</v>
      </c>
      <c r="S322" s="230">
        <v>0</v>
      </c>
      <c r="T322" s="231">
        <f>S322*H322</f>
        <v>0</v>
      </c>
      <c r="U322" s="39"/>
      <c r="V322" s="39"/>
      <c r="W322" s="39"/>
      <c r="X322" s="39"/>
      <c r="Y322" s="39"/>
      <c r="Z322" s="39"/>
      <c r="AA322" s="39"/>
      <c r="AB322" s="39"/>
      <c r="AC322" s="39"/>
      <c r="AD322" s="39"/>
      <c r="AE322" s="39"/>
      <c r="AR322" s="232" t="s">
        <v>187</v>
      </c>
      <c r="AT322" s="232" t="s">
        <v>312</v>
      </c>
      <c r="AU322" s="232" t="s">
        <v>85</v>
      </c>
      <c r="AY322" s="18" t="s">
        <v>133</v>
      </c>
      <c r="BE322" s="233">
        <f>IF(N322="základní",J322,0)</f>
        <v>0</v>
      </c>
      <c r="BF322" s="233">
        <f>IF(N322="snížená",J322,0)</f>
        <v>0</v>
      </c>
      <c r="BG322" s="233">
        <f>IF(N322="zákl. přenesená",J322,0)</f>
        <v>0</v>
      </c>
      <c r="BH322" s="233">
        <f>IF(N322="sníž. přenesená",J322,0)</f>
        <v>0</v>
      </c>
      <c r="BI322" s="233">
        <f>IF(N322="nulová",J322,0)</f>
        <v>0</v>
      </c>
      <c r="BJ322" s="18" t="s">
        <v>83</v>
      </c>
      <c r="BK322" s="233">
        <f>ROUND(I322*H322,2)</f>
        <v>0</v>
      </c>
      <c r="BL322" s="18" t="s">
        <v>139</v>
      </c>
      <c r="BM322" s="232" t="s">
        <v>434</v>
      </c>
    </row>
    <row r="323" s="14" customFormat="1">
      <c r="A323" s="14"/>
      <c r="B323" s="245"/>
      <c r="C323" s="246"/>
      <c r="D323" s="236" t="s">
        <v>141</v>
      </c>
      <c r="E323" s="247" t="s">
        <v>1</v>
      </c>
      <c r="F323" s="248" t="s">
        <v>435</v>
      </c>
      <c r="G323" s="246"/>
      <c r="H323" s="249">
        <v>1.1000000000000001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141</v>
      </c>
      <c r="AU323" s="255" t="s">
        <v>85</v>
      </c>
      <c r="AV323" s="14" t="s">
        <v>85</v>
      </c>
      <c r="AW323" s="14" t="s">
        <v>32</v>
      </c>
      <c r="AX323" s="14" t="s">
        <v>83</v>
      </c>
      <c r="AY323" s="255" t="s">
        <v>133</v>
      </c>
    </row>
    <row r="324" s="12" customFormat="1" ht="22.8" customHeight="1">
      <c r="A324" s="12"/>
      <c r="B324" s="204"/>
      <c r="C324" s="205"/>
      <c r="D324" s="206" t="s">
        <v>74</v>
      </c>
      <c r="E324" s="218" t="s">
        <v>187</v>
      </c>
      <c r="F324" s="218" t="s">
        <v>436</v>
      </c>
      <c r="G324" s="205"/>
      <c r="H324" s="205"/>
      <c r="I324" s="208"/>
      <c r="J324" s="219">
        <f>BK324</f>
        <v>0</v>
      </c>
      <c r="K324" s="205"/>
      <c r="L324" s="210"/>
      <c r="M324" s="211"/>
      <c r="N324" s="212"/>
      <c r="O324" s="212"/>
      <c r="P324" s="213">
        <f>SUM(P325:P394)</f>
        <v>0</v>
      </c>
      <c r="Q324" s="212"/>
      <c r="R324" s="213">
        <f>SUM(R325:R394)</f>
        <v>4.6074541999999994</v>
      </c>
      <c r="S324" s="212"/>
      <c r="T324" s="214">
        <f>SUM(T325:T394)</f>
        <v>0.79483999999999999</v>
      </c>
      <c r="U324" s="12"/>
      <c r="V324" s="12"/>
      <c r="W324" s="12"/>
      <c r="X324" s="12"/>
      <c r="Y324" s="12"/>
      <c r="Z324" s="12"/>
      <c r="AA324" s="12"/>
      <c r="AB324" s="12"/>
      <c r="AC324" s="12"/>
      <c r="AD324" s="12"/>
      <c r="AE324" s="12"/>
      <c r="AR324" s="215" t="s">
        <v>83</v>
      </c>
      <c r="AT324" s="216" t="s">
        <v>74</v>
      </c>
      <c r="AU324" s="216" t="s">
        <v>83</v>
      </c>
      <c r="AY324" s="215" t="s">
        <v>133</v>
      </c>
      <c r="BK324" s="217">
        <f>SUM(BK325:BK394)</f>
        <v>0</v>
      </c>
    </row>
    <row r="325" s="2" customFormat="1" ht="16.5" customHeight="1">
      <c r="A325" s="39"/>
      <c r="B325" s="40"/>
      <c r="C325" s="220" t="s">
        <v>437</v>
      </c>
      <c r="D325" s="220" t="s">
        <v>135</v>
      </c>
      <c r="E325" s="221" t="s">
        <v>438</v>
      </c>
      <c r="F325" s="222" t="s">
        <v>439</v>
      </c>
      <c r="G325" s="223" t="s">
        <v>440</v>
      </c>
      <c r="H325" s="224">
        <v>4</v>
      </c>
      <c r="I325" s="225"/>
      <c r="J325" s="226">
        <f>ROUND(I325*H325,2)</f>
        <v>0</v>
      </c>
      <c r="K325" s="227"/>
      <c r="L325" s="45"/>
      <c r="M325" s="228" t="s">
        <v>1</v>
      </c>
      <c r="N325" s="229" t="s">
        <v>40</v>
      </c>
      <c r="O325" s="92"/>
      <c r="P325" s="230">
        <f>O325*H325</f>
        <v>0</v>
      </c>
      <c r="Q325" s="230">
        <v>0.00156</v>
      </c>
      <c r="R325" s="230">
        <f>Q325*H325</f>
        <v>0.0062399999999999999</v>
      </c>
      <c r="S325" s="230">
        <v>0</v>
      </c>
      <c r="T325" s="231">
        <f>S325*H325</f>
        <v>0</v>
      </c>
      <c r="U325" s="39"/>
      <c r="V325" s="39"/>
      <c r="W325" s="39"/>
      <c r="X325" s="39"/>
      <c r="Y325" s="39"/>
      <c r="Z325" s="39"/>
      <c r="AA325" s="39"/>
      <c r="AB325" s="39"/>
      <c r="AC325" s="39"/>
      <c r="AD325" s="39"/>
      <c r="AE325" s="39"/>
      <c r="AR325" s="232" t="s">
        <v>139</v>
      </c>
      <c r="AT325" s="232" t="s">
        <v>135</v>
      </c>
      <c r="AU325" s="232" t="s">
        <v>85</v>
      </c>
      <c r="AY325" s="18" t="s">
        <v>133</v>
      </c>
      <c r="BE325" s="233">
        <f>IF(N325="základní",J325,0)</f>
        <v>0</v>
      </c>
      <c r="BF325" s="233">
        <f>IF(N325="snížená",J325,0)</f>
        <v>0</v>
      </c>
      <c r="BG325" s="233">
        <f>IF(N325="zákl. přenesená",J325,0)</f>
        <v>0</v>
      </c>
      <c r="BH325" s="233">
        <f>IF(N325="sníž. přenesená",J325,0)</f>
        <v>0</v>
      </c>
      <c r="BI325" s="233">
        <f>IF(N325="nulová",J325,0)</f>
        <v>0</v>
      </c>
      <c r="BJ325" s="18" t="s">
        <v>83</v>
      </c>
      <c r="BK325" s="233">
        <f>ROUND(I325*H325,2)</f>
        <v>0</v>
      </c>
      <c r="BL325" s="18" t="s">
        <v>139</v>
      </c>
      <c r="BM325" s="232" t="s">
        <v>441</v>
      </c>
    </row>
    <row r="326" s="14" customFormat="1">
      <c r="A326" s="14"/>
      <c r="B326" s="245"/>
      <c r="C326" s="246"/>
      <c r="D326" s="236" t="s">
        <v>141</v>
      </c>
      <c r="E326" s="247" t="s">
        <v>1</v>
      </c>
      <c r="F326" s="248" t="s">
        <v>139</v>
      </c>
      <c r="G326" s="246"/>
      <c r="H326" s="249">
        <v>4</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141</v>
      </c>
      <c r="AU326" s="255" t="s">
        <v>85</v>
      </c>
      <c r="AV326" s="14" t="s">
        <v>85</v>
      </c>
      <c r="AW326" s="14" t="s">
        <v>32</v>
      </c>
      <c r="AX326" s="14" t="s">
        <v>83</v>
      </c>
      <c r="AY326" s="255" t="s">
        <v>133</v>
      </c>
    </row>
    <row r="327" s="2" customFormat="1" ht="16.5" customHeight="1">
      <c r="A327" s="39"/>
      <c r="B327" s="40"/>
      <c r="C327" s="278" t="s">
        <v>442</v>
      </c>
      <c r="D327" s="278" t="s">
        <v>312</v>
      </c>
      <c r="E327" s="279" t="s">
        <v>443</v>
      </c>
      <c r="F327" s="280" t="s">
        <v>444</v>
      </c>
      <c r="G327" s="281" t="s">
        <v>440</v>
      </c>
      <c r="H327" s="282">
        <v>4</v>
      </c>
      <c r="I327" s="283"/>
      <c r="J327" s="284">
        <f>ROUND(I327*H327,2)</f>
        <v>0</v>
      </c>
      <c r="K327" s="285"/>
      <c r="L327" s="286"/>
      <c r="M327" s="287" t="s">
        <v>1</v>
      </c>
      <c r="N327" s="288" t="s">
        <v>40</v>
      </c>
      <c r="O327" s="92"/>
      <c r="P327" s="230">
        <f>O327*H327</f>
        <v>0</v>
      </c>
      <c r="Q327" s="230">
        <v>0.012200000000000001</v>
      </c>
      <c r="R327" s="230">
        <f>Q327*H327</f>
        <v>0.048800000000000003</v>
      </c>
      <c r="S327" s="230">
        <v>0</v>
      </c>
      <c r="T327" s="231">
        <f>S327*H327</f>
        <v>0</v>
      </c>
      <c r="U327" s="39"/>
      <c r="V327" s="39"/>
      <c r="W327" s="39"/>
      <c r="X327" s="39"/>
      <c r="Y327" s="39"/>
      <c r="Z327" s="39"/>
      <c r="AA327" s="39"/>
      <c r="AB327" s="39"/>
      <c r="AC327" s="39"/>
      <c r="AD327" s="39"/>
      <c r="AE327" s="39"/>
      <c r="AR327" s="232" t="s">
        <v>187</v>
      </c>
      <c r="AT327" s="232" t="s">
        <v>312</v>
      </c>
      <c r="AU327" s="232" t="s">
        <v>85</v>
      </c>
      <c r="AY327" s="18" t="s">
        <v>133</v>
      </c>
      <c r="BE327" s="233">
        <f>IF(N327="základní",J327,0)</f>
        <v>0</v>
      </c>
      <c r="BF327" s="233">
        <f>IF(N327="snížená",J327,0)</f>
        <v>0</v>
      </c>
      <c r="BG327" s="233">
        <f>IF(N327="zákl. přenesená",J327,0)</f>
        <v>0</v>
      </c>
      <c r="BH327" s="233">
        <f>IF(N327="sníž. přenesená",J327,0)</f>
        <v>0</v>
      </c>
      <c r="BI327" s="233">
        <f>IF(N327="nulová",J327,0)</f>
        <v>0</v>
      </c>
      <c r="BJ327" s="18" t="s">
        <v>83</v>
      </c>
      <c r="BK327" s="233">
        <f>ROUND(I327*H327,2)</f>
        <v>0</v>
      </c>
      <c r="BL327" s="18" t="s">
        <v>139</v>
      </c>
      <c r="BM327" s="232" t="s">
        <v>445</v>
      </c>
    </row>
    <row r="328" s="14" customFormat="1">
      <c r="A328" s="14"/>
      <c r="B328" s="245"/>
      <c r="C328" s="246"/>
      <c r="D328" s="236" t="s">
        <v>141</v>
      </c>
      <c r="E328" s="247" t="s">
        <v>1</v>
      </c>
      <c r="F328" s="248" t="s">
        <v>139</v>
      </c>
      <c r="G328" s="246"/>
      <c r="H328" s="249">
        <v>4</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141</v>
      </c>
      <c r="AU328" s="255" t="s">
        <v>85</v>
      </c>
      <c r="AV328" s="14" t="s">
        <v>85</v>
      </c>
      <c r="AW328" s="14" t="s">
        <v>32</v>
      </c>
      <c r="AX328" s="14" t="s">
        <v>83</v>
      </c>
      <c r="AY328" s="255" t="s">
        <v>133</v>
      </c>
    </row>
    <row r="329" s="2" customFormat="1" ht="24.15" customHeight="1">
      <c r="A329" s="39"/>
      <c r="B329" s="40"/>
      <c r="C329" s="220" t="s">
        <v>446</v>
      </c>
      <c r="D329" s="220" t="s">
        <v>135</v>
      </c>
      <c r="E329" s="221" t="s">
        <v>447</v>
      </c>
      <c r="F329" s="222" t="s">
        <v>448</v>
      </c>
      <c r="G329" s="223" t="s">
        <v>440</v>
      </c>
      <c r="H329" s="224">
        <v>4</v>
      </c>
      <c r="I329" s="225"/>
      <c r="J329" s="226">
        <f>ROUND(I329*H329,2)</f>
        <v>0</v>
      </c>
      <c r="K329" s="227"/>
      <c r="L329" s="45"/>
      <c r="M329" s="228" t="s">
        <v>1</v>
      </c>
      <c r="N329" s="229" t="s">
        <v>40</v>
      </c>
      <c r="O329" s="92"/>
      <c r="P329" s="230">
        <f>O329*H329</f>
        <v>0</v>
      </c>
      <c r="Q329" s="230">
        <v>0.0017099999999999999</v>
      </c>
      <c r="R329" s="230">
        <f>Q329*H329</f>
        <v>0.0068399999999999997</v>
      </c>
      <c r="S329" s="230">
        <v>0.19871</v>
      </c>
      <c r="T329" s="231">
        <f>S329*H329</f>
        <v>0.79483999999999999</v>
      </c>
      <c r="U329" s="39"/>
      <c r="V329" s="39"/>
      <c r="W329" s="39"/>
      <c r="X329" s="39"/>
      <c r="Y329" s="39"/>
      <c r="Z329" s="39"/>
      <c r="AA329" s="39"/>
      <c r="AB329" s="39"/>
      <c r="AC329" s="39"/>
      <c r="AD329" s="39"/>
      <c r="AE329" s="39"/>
      <c r="AR329" s="232" t="s">
        <v>139</v>
      </c>
      <c r="AT329" s="232" t="s">
        <v>135</v>
      </c>
      <c r="AU329" s="232" t="s">
        <v>85</v>
      </c>
      <c r="AY329" s="18" t="s">
        <v>133</v>
      </c>
      <c r="BE329" s="233">
        <f>IF(N329="základní",J329,0)</f>
        <v>0</v>
      </c>
      <c r="BF329" s="233">
        <f>IF(N329="snížená",J329,0)</f>
        <v>0</v>
      </c>
      <c r="BG329" s="233">
        <f>IF(N329="zákl. přenesená",J329,0)</f>
        <v>0</v>
      </c>
      <c r="BH329" s="233">
        <f>IF(N329="sníž. přenesená",J329,0)</f>
        <v>0</v>
      </c>
      <c r="BI329" s="233">
        <f>IF(N329="nulová",J329,0)</f>
        <v>0</v>
      </c>
      <c r="BJ329" s="18" t="s">
        <v>83</v>
      </c>
      <c r="BK329" s="233">
        <f>ROUND(I329*H329,2)</f>
        <v>0</v>
      </c>
      <c r="BL329" s="18" t="s">
        <v>139</v>
      </c>
      <c r="BM329" s="232" t="s">
        <v>449</v>
      </c>
    </row>
    <row r="330" s="14" customFormat="1">
      <c r="A330" s="14"/>
      <c r="B330" s="245"/>
      <c r="C330" s="246"/>
      <c r="D330" s="236" t="s">
        <v>141</v>
      </c>
      <c r="E330" s="247" t="s">
        <v>1</v>
      </c>
      <c r="F330" s="248" t="s">
        <v>139</v>
      </c>
      <c r="G330" s="246"/>
      <c r="H330" s="249">
        <v>4</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141</v>
      </c>
      <c r="AU330" s="255" t="s">
        <v>85</v>
      </c>
      <c r="AV330" s="14" t="s">
        <v>85</v>
      </c>
      <c r="AW330" s="14" t="s">
        <v>32</v>
      </c>
      <c r="AX330" s="14" t="s">
        <v>83</v>
      </c>
      <c r="AY330" s="255" t="s">
        <v>133</v>
      </c>
    </row>
    <row r="331" s="2" customFormat="1" ht="16.5" customHeight="1">
      <c r="A331" s="39"/>
      <c r="B331" s="40"/>
      <c r="C331" s="278" t="s">
        <v>450</v>
      </c>
      <c r="D331" s="278" t="s">
        <v>312</v>
      </c>
      <c r="E331" s="279" t="s">
        <v>451</v>
      </c>
      <c r="F331" s="280" t="s">
        <v>452</v>
      </c>
      <c r="G331" s="281" t="s">
        <v>453</v>
      </c>
      <c r="H331" s="282">
        <v>4</v>
      </c>
      <c r="I331" s="283"/>
      <c r="J331" s="284">
        <f>ROUND(I331*H331,2)</f>
        <v>0</v>
      </c>
      <c r="K331" s="285"/>
      <c r="L331" s="286"/>
      <c r="M331" s="287" t="s">
        <v>1</v>
      </c>
      <c r="N331" s="288" t="s">
        <v>40</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187</v>
      </c>
      <c r="AT331" s="232" t="s">
        <v>312</v>
      </c>
      <c r="AU331" s="232" t="s">
        <v>85</v>
      </c>
      <c r="AY331" s="18" t="s">
        <v>133</v>
      </c>
      <c r="BE331" s="233">
        <f>IF(N331="základní",J331,0)</f>
        <v>0</v>
      </c>
      <c r="BF331" s="233">
        <f>IF(N331="snížená",J331,0)</f>
        <v>0</v>
      </c>
      <c r="BG331" s="233">
        <f>IF(N331="zákl. přenesená",J331,0)</f>
        <v>0</v>
      </c>
      <c r="BH331" s="233">
        <f>IF(N331="sníž. přenesená",J331,0)</f>
        <v>0</v>
      </c>
      <c r="BI331" s="233">
        <f>IF(N331="nulová",J331,0)</f>
        <v>0</v>
      </c>
      <c r="BJ331" s="18" t="s">
        <v>83</v>
      </c>
      <c r="BK331" s="233">
        <f>ROUND(I331*H331,2)</f>
        <v>0</v>
      </c>
      <c r="BL331" s="18" t="s">
        <v>139</v>
      </c>
      <c r="BM331" s="232" t="s">
        <v>454</v>
      </c>
    </row>
    <row r="332" s="14" customFormat="1">
      <c r="A332" s="14"/>
      <c r="B332" s="245"/>
      <c r="C332" s="246"/>
      <c r="D332" s="236" t="s">
        <v>141</v>
      </c>
      <c r="E332" s="247" t="s">
        <v>1</v>
      </c>
      <c r="F332" s="248" t="s">
        <v>139</v>
      </c>
      <c r="G332" s="246"/>
      <c r="H332" s="249">
        <v>4</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141</v>
      </c>
      <c r="AU332" s="255" t="s">
        <v>85</v>
      </c>
      <c r="AV332" s="14" t="s">
        <v>85</v>
      </c>
      <c r="AW332" s="14" t="s">
        <v>32</v>
      </c>
      <c r="AX332" s="14" t="s">
        <v>83</v>
      </c>
      <c r="AY332" s="255" t="s">
        <v>133</v>
      </c>
    </row>
    <row r="333" s="2" customFormat="1" ht="24.15" customHeight="1">
      <c r="A333" s="39"/>
      <c r="B333" s="40"/>
      <c r="C333" s="220" t="s">
        <v>455</v>
      </c>
      <c r="D333" s="220" t="s">
        <v>135</v>
      </c>
      <c r="E333" s="221" t="s">
        <v>456</v>
      </c>
      <c r="F333" s="222" t="s">
        <v>457</v>
      </c>
      <c r="G333" s="223" t="s">
        <v>190</v>
      </c>
      <c r="H333" s="224">
        <v>352.89999999999998</v>
      </c>
      <c r="I333" s="225"/>
      <c r="J333" s="226">
        <f>ROUND(I333*H333,2)</f>
        <v>0</v>
      </c>
      <c r="K333" s="227"/>
      <c r="L333" s="45"/>
      <c r="M333" s="228" t="s">
        <v>1</v>
      </c>
      <c r="N333" s="229" t="s">
        <v>40</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139</v>
      </c>
      <c r="AT333" s="232" t="s">
        <v>135</v>
      </c>
      <c r="AU333" s="232" t="s">
        <v>85</v>
      </c>
      <c r="AY333" s="18" t="s">
        <v>133</v>
      </c>
      <c r="BE333" s="233">
        <f>IF(N333="základní",J333,0)</f>
        <v>0</v>
      </c>
      <c r="BF333" s="233">
        <f>IF(N333="snížená",J333,0)</f>
        <v>0</v>
      </c>
      <c r="BG333" s="233">
        <f>IF(N333="zákl. přenesená",J333,0)</f>
        <v>0</v>
      </c>
      <c r="BH333" s="233">
        <f>IF(N333="sníž. přenesená",J333,0)</f>
        <v>0</v>
      </c>
      <c r="BI333" s="233">
        <f>IF(N333="nulová",J333,0)</f>
        <v>0</v>
      </c>
      <c r="BJ333" s="18" t="s">
        <v>83</v>
      </c>
      <c r="BK333" s="233">
        <f>ROUND(I333*H333,2)</f>
        <v>0</v>
      </c>
      <c r="BL333" s="18" t="s">
        <v>139</v>
      </c>
      <c r="BM333" s="232" t="s">
        <v>458</v>
      </c>
    </row>
    <row r="334" s="13" customFormat="1">
      <c r="A334" s="13"/>
      <c r="B334" s="234"/>
      <c r="C334" s="235"/>
      <c r="D334" s="236" t="s">
        <v>141</v>
      </c>
      <c r="E334" s="237" t="s">
        <v>1</v>
      </c>
      <c r="F334" s="238" t="s">
        <v>459</v>
      </c>
      <c r="G334" s="235"/>
      <c r="H334" s="237" t="s">
        <v>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141</v>
      </c>
      <c r="AU334" s="244" t="s">
        <v>85</v>
      </c>
      <c r="AV334" s="13" t="s">
        <v>83</v>
      </c>
      <c r="AW334" s="13" t="s">
        <v>32</v>
      </c>
      <c r="AX334" s="13" t="s">
        <v>75</v>
      </c>
      <c r="AY334" s="244" t="s">
        <v>133</v>
      </c>
    </row>
    <row r="335" s="14" customFormat="1">
      <c r="A335" s="14"/>
      <c r="B335" s="245"/>
      <c r="C335" s="246"/>
      <c r="D335" s="236" t="s">
        <v>141</v>
      </c>
      <c r="E335" s="247" t="s">
        <v>1</v>
      </c>
      <c r="F335" s="248" t="s">
        <v>460</v>
      </c>
      <c r="G335" s="246"/>
      <c r="H335" s="249">
        <v>352.89999999999998</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141</v>
      </c>
      <c r="AU335" s="255" t="s">
        <v>85</v>
      </c>
      <c r="AV335" s="14" t="s">
        <v>85</v>
      </c>
      <c r="AW335" s="14" t="s">
        <v>32</v>
      </c>
      <c r="AX335" s="14" t="s">
        <v>83</v>
      </c>
      <c r="AY335" s="255" t="s">
        <v>133</v>
      </c>
    </row>
    <row r="336" s="2" customFormat="1" ht="16.5" customHeight="1">
      <c r="A336" s="39"/>
      <c r="B336" s="40"/>
      <c r="C336" s="278" t="s">
        <v>461</v>
      </c>
      <c r="D336" s="278" t="s">
        <v>312</v>
      </c>
      <c r="E336" s="279" t="s">
        <v>462</v>
      </c>
      <c r="F336" s="280" t="s">
        <v>463</v>
      </c>
      <c r="G336" s="281" t="s">
        <v>190</v>
      </c>
      <c r="H336" s="282">
        <v>388.19</v>
      </c>
      <c r="I336" s="283"/>
      <c r="J336" s="284">
        <f>ROUND(I336*H336,2)</f>
        <v>0</v>
      </c>
      <c r="K336" s="285"/>
      <c r="L336" s="286"/>
      <c r="M336" s="287" t="s">
        <v>1</v>
      </c>
      <c r="N336" s="288" t="s">
        <v>40</v>
      </c>
      <c r="O336" s="92"/>
      <c r="P336" s="230">
        <f>O336*H336</f>
        <v>0</v>
      </c>
      <c r="Q336" s="230">
        <v>0.0031800000000000001</v>
      </c>
      <c r="R336" s="230">
        <f>Q336*H336</f>
        <v>1.2344442</v>
      </c>
      <c r="S336" s="230">
        <v>0</v>
      </c>
      <c r="T336" s="231">
        <f>S336*H336</f>
        <v>0</v>
      </c>
      <c r="U336" s="39"/>
      <c r="V336" s="39"/>
      <c r="W336" s="39"/>
      <c r="X336" s="39"/>
      <c r="Y336" s="39"/>
      <c r="Z336" s="39"/>
      <c r="AA336" s="39"/>
      <c r="AB336" s="39"/>
      <c r="AC336" s="39"/>
      <c r="AD336" s="39"/>
      <c r="AE336" s="39"/>
      <c r="AR336" s="232" t="s">
        <v>187</v>
      </c>
      <c r="AT336" s="232" t="s">
        <v>312</v>
      </c>
      <c r="AU336" s="232" t="s">
        <v>85</v>
      </c>
      <c r="AY336" s="18" t="s">
        <v>133</v>
      </c>
      <c r="BE336" s="233">
        <f>IF(N336="základní",J336,0)</f>
        <v>0</v>
      </c>
      <c r="BF336" s="233">
        <f>IF(N336="snížená",J336,0)</f>
        <v>0</v>
      </c>
      <c r="BG336" s="233">
        <f>IF(N336="zákl. přenesená",J336,0)</f>
        <v>0</v>
      </c>
      <c r="BH336" s="233">
        <f>IF(N336="sníž. přenesená",J336,0)</f>
        <v>0</v>
      </c>
      <c r="BI336" s="233">
        <f>IF(N336="nulová",J336,0)</f>
        <v>0</v>
      </c>
      <c r="BJ336" s="18" t="s">
        <v>83</v>
      </c>
      <c r="BK336" s="233">
        <f>ROUND(I336*H336,2)</f>
        <v>0</v>
      </c>
      <c r="BL336" s="18" t="s">
        <v>139</v>
      </c>
      <c r="BM336" s="232" t="s">
        <v>464</v>
      </c>
    </row>
    <row r="337" s="14" customFormat="1">
      <c r="A337" s="14"/>
      <c r="B337" s="245"/>
      <c r="C337" s="246"/>
      <c r="D337" s="236" t="s">
        <v>141</v>
      </c>
      <c r="E337" s="247" t="s">
        <v>1</v>
      </c>
      <c r="F337" s="248" t="s">
        <v>465</v>
      </c>
      <c r="G337" s="246"/>
      <c r="H337" s="249">
        <v>388.19</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141</v>
      </c>
      <c r="AU337" s="255" t="s">
        <v>85</v>
      </c>
      <c r="AV337" s="14" t="s">
        <v>85</v>
      </c>
      <c r="AW337" s="14" t="s">
        <v>32</v>
      </c>
      <c r="AX337" s="14" t="s">
        <v>83</v>
      </c>
      <c r="AY337" s="255" t="s">
        <v>133</v>
      </c>
    </row>
    <row r="338" s="2" customFormat="1" ht="24.15" customHeight="1">
      <c r="A338" s="39"/>
      <c r="B338" s="40"/>
      <c r="C338" s="220" t="s">
        <v>466</v>
      </c>
      <c r="D338" s="220" t="s">
        <v>135</v>
      </c>
      <c r="E338" s="221" t="s">
        <v>467</v>
      </c>
      <c r="F338" s="222" t="s">
        <v>468</v>
      </c>
      <c r="G338" s="223" t="s">
        <v>440</v>
      </c>
      <c r="H338" s="224">
        <v>22</v>
      </c>
      <c r="I338" s="225"/>
      <c r="J338" s="226">
        <f>ROUND(I338*H338,2)</f>
        <v>0</v>
      </c>
      <c r="K338" s="227"/>
      <c r="L338" s="45"/>
      <c r="M338" s="228" t="s">
        <v>1</v>
      </c>
      <c r="N338" s="229" t="s">
        <v>40</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139</v>
      </c>
      <c r="AT338" s="232" t="s">
        <v>135</v>
      </c>
      <c r="AU338" s="232" t="s">
        <v>85</v>
      </c>
      <c r="AY338" s="18" t="s">
        <v>133</v>
      </c>
      <c r="BE338" s="233">
        <f>IF(N338="základní",J338,0)</f>
        <v>0</v>
      </c>
      <c r="BF338" s="233">
        <f>IF(N338="snížená",J338,0)</f>
        <v>0</v>
      </c>
      <c r="BG338" s="233">
        <f>IF(N338="zákl. přenesená",J338,0)</f>
        <v>0</v>
      </c>
      <c r="BH338" s="233">
        <f>IF(N338="sníž. přenesená",J338,0)</f>
        <v>0</v>
      </c>
      <c r="BI338" s="233">
        <f>IF(N338="nulová",J338,0)</f>
        <v>0</v>
      </c>
      <c r="BJ338" s="18" t="s">
        <v>83</v>
      </c>
      <c r="BK338" s="233">
        <f>ROUND(I338*H338,2)</f>
        <v>0</v>
      </c>
      <c r="BL338" s="18" t="s">
        <v>139</v>
      </c>
      <c r="BM338" s="232" t="s">
        <v>469</v>
      </c>
    </row>
    <row r="339" s="14" customFormat="1">
      <c r="A339" s="14"/>
      <c r="B339" s="245"/>
      <c r="C339" s="246"/>
      <c r="D339" s="236" t="s">
        <v>141</v>
      </c>
      <c r="E339" s="247" t="s">
        <v>1</v>
      </c>
      <c r="F339" s="248" t="s">
        <v>470</v>
      </c>
      <c r="G339" s="246"/>
      <c r="H339" s="249">
        <v>22</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141</v>
      </c>
      <c r="AU339" s="255" t="s">
        <v>85</v>
      </c>
      <c r="AV339" s="14" t="s">
        <v>85</v>
      </c>
      <c r="AW339" s="14" t="s">
        <v>32</v>
      </c>
      <c r="AX339" s="14" t="s">
        <v>83</v>
      </c>
      <c r="AY339" s="255" t="s">
        <v>133</v>
      </c>
    </row>
    <row r="340" s="2" customFormat="1" ht="16.5" customHeight="1">
      <c r="A340" s="39"/>
      <c r="B340" s="40"/>
      <c r="C340" s="278" t="s">
        <v>471</v>
      </c>
      <c r="D340" s="278" t="s">
        <v>312</v>
      </c>
      <c r="E340" s="279" t="s">
        <v>472</v>
      </c>
      <c r="F340" s="280" t="s">
        <v>473</v>
      </c>
      <c r="G340" s="281" t="s">
        <v>440</v>
      </c>
      <c r="H340" s="282">
        <v>7</v>
      </c>
      <c r="I340" s="283"/>
      <c r="J340" s="284">
        <f>ROUND(I340*H340,2)</f>
        <v>0</v>
      </c>
      <c r="K340" s="285"/>
      <c r="L340" s="286"/>
      <c r="M340" s="287" t="s">
        <v>1</v>
      </c>
      <c r="N340" s="288" t="s">
        <v>40</v>
      </c>
      <c r="O340" s="92"/>
      <c r="P340" s="230">
        <f>O340*H340</f>
        <v>0</v>
      </c>
      <c r="Q340" s="230">
        <v>0.00072000000000000005</v>
      </c>
      <c r="R340" s="230">
        <f>Q340*H340</f>
        <v>0.0050400000000000002</v>
      </c>
      <c r="S340" s="230">
        <v>0</v>
      </c>
      <c r="T340" s="231">
        <f>S340*H340</f>
        <v>0</v>
      </c>
      <c r="U340" s="39"/>
      <c r="V340" s="39"/>
      <c r="W340" s="39"/>
      <c r="X340" s="39"/>
      <c r="Y340" s="39"/>
      <c r="Z340" s="39"/>
      <c r="AA340" s="39"/>
      <c r="AB340" s="39"/>
      <c r="AC340" s="39"/>
      <c r="AD340" s="39"/>
      <c r="AE340" s="39"/>
      <c r="AR340" s="232" t="s">
        <v>187</v>
      </c>
      <c r="AT340" s="232" t="s">
        <v>312</v>
      </c>
      <c r="AU340" s="232" t="s">
        <v>85</v>
      </c>
      <c r="AY340" s="18" t="s">
        <v>133</v>
      </c>
      <c r="BE340" s="233">
        <f>IF(N340="základní",J340,0)</f>
        <v>0</v>
      </c>
      <c r="BF340" s="233">
        <f>IF(N340="snížená",J340,0)</f>
        <v>0</v>
      </c>
      <c r="BG340" s="233">
        <f>IF(N340="zákl. přenesená",J340,0)</f>
        <v>0</v>
      </c>
      <c r="BH340" s="233">
        <f>IF(N340="sníž. přenesená",J340,0)</f>
        <v>0</v>
      </c>
      <c r="BI340" s="233">
        <f>IF(N340="nulová",J340,0)</f>
        <v>0</v>
      </c>
      <c r="BJ340" s="18" t="s">
        <v>83</v>
      </c>
      <c r="BK340" s="233">
        <f>ROUND(I340*H340,2)</f>
        <v>0</v>
      </c>
      <c r="BL340" s="18" t="s">
        <v>139</v>
      </c>
      <c r="BM340" s="232" t="s">
        <v>474</v>
      </c>
    </row>
    <row r="341" s="14" customFormat="1">
      <c r="A341" s="14"/>
      <c r="B341" s="245"/>
      <c r="C341" s="246"/>
      <c r="D341" s="236" t="s">
        <v>141</v>
      </c>
      <c r="E341" s="247" t="s">
        <v>1</v>
      </c>
      <c r="F341" s="248" t="s">
        <v>181</v>
      </c>
      <c r="G341" s="246"/>
      <c r="H341" s="249">
        <v>7</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141</v>
      </c>
      <c r="AU341" s="255" t="s">
        <v>85</v>
      </c>
      <c r="AV341" s="14" t="s">
        <v>85</v>
      </c>
      <c r="AW341" s="14" t="s">
        <v>32</v>
      </c>
      <c r="AX341" s="14" t="s">
        <v>83</v>
      </c>
      <c r="AY341" s="255" t="s">
        <v>133</v>
      </c>
    </row>
    <row r="342" s="2" customFormat="1" ht="16.5" customHeight="1">
      <c r="A342" s="39"/>
      <c r="B342" s="40"/>
      <c r="C342" s="278" t="s">
        <v>475</v>
      </c>
      <c r="D342" s="278" t="s">
        <v>312</v>
      </c>
      <c r="E342" s="279" t="s">
        <v>476</v>
      </c>
      <c r="F342" s="280" t="s">
        <v>477</v>
      </c>
      <c r="G342" s="281" t="s">
        <v>440</v>
      </c>
      <c r="H342" s="282">
        <v>3</v>
      </c>
      <c r="I342" s="283"/>
      <c r="J342" s="284">
        <f>ROUND(I342*H342,2)</f>
        <v>0</v>
      </c>
      <c r="K342" s="285"/>
      <c r="L342" s="286"/>
      <c r="M342" s="287" t="s">
        <v>1</v>
      </c>
      <c r="N342" s="288" t="s">
        <v>40</v>
      </c>
      <c r="O342" s="92"/>
      <c r="P342" s="230">
        <f>O342*H342</f>
        <v>0</v>
      </c>
      <c r="Q342" s="230">
        <v>0.0014</v>
      </c>
      <c r="R342" s="230">
        <f>Q342*H342</f>
        <v>0.0041999999999999997</v>
      </c>
      <c r="S342" s="230">
        <v>0</v>
      </c>
      <c r="T342" s="231">
        <f>S342*H342</f>
        <v>0</v>
      </c>
      <c r="U342" s="39"/>
      <c r="V342" s="39"/>
      <c r="W342" s="39"/>
      <c r="X342" s="39"/>
      <c r="Y342" s="39"/>
      <c r="Z342" s="39"/>
      <c r="AA342" s="39"/>
      <c r="AB342" s="39"/>
      <c r="AC342" s="39"/>
      <c r="AD342" s="39"/>
      <c r="AE342" s="39"/>
      <c r="AR342" s="232" t="s">
        <v>187</v>
      </c>
      <c r="AT342" s="232" t="s">
        <v>312</v>
      </c>
      <c r="AU342" s="232" t="s">
        <v>85</v>
      </c>
      <c r="AY342" s="18" t="s">
        <v>133</v>
      </c>
      <c r="BE342" s="233">
        <f>IF(N342="základní",J342,0)</f>
        <v>0</v>
      </c>
      <c r="BF342" s="233">
        <f>IF(N342="snížená",J342,0)</f>
        <v>0</v>
      </c>
      <c r="BG342" s="233">
        <f>IF(N342="zákl. přenesená",J342,0)</f>
        <v>0</v>
      </c>
      <c r="BH342" s="233">
        <f>IF(N342="sníž. přenesená",J342,0)</f>
        <v>0</v>
      </c>
      <c r="BI342" s="233">
        <f>IF(N342="nulová",J342,0)</f>
        <v>0</v>
      </c>
      <c r="BJ342" s="18" t="s">
        <v>83</v>
      </c>
      <c r="BK342" s="233">
        <f>ROUND(I342*H342,2)</f>
        <v>0</v>
      </c>
      <c r="BL342" s="18" t="s">
        <v>139</v>
      </c>
      <c r="BM342" s="232" t="s">
        <v>478</v>
      </c>
    </row>
    <row r="343" s="14" customFormat="1">
      <c r="A343" s="14"/>
      <c r="B343" s="245"/>
      <c r="C343" s="246"/>
      <c r="D343" s="236" t="s">
        <v>141</v>
      </c>
      <c r="E343" s="247" t="s">
        <v>1</v>
      </c>
      <c r="F343" s="248" t="s">
        <v>153</v>
      </c>
      <c r="G343" s="246"/>
      <c r="H343" s="249">
        <v>3</v>
      </c>
      <c r="I343" s="250"/>
      <c r="J343" s="246"/>
      <c r="K343" s="246"/>
      <c r="L343" s="251"/>
      <c r="M343" s="252"/>
      <c r="N343" s="253"/>
      <c r="O343" s="253"/>
      <c r="P343" s="253"/>
      <c r="Q343" s="253"/>
      <c r="R343" s="253"/>
      <c r="S343" s="253"/>
      <c r="T343" s="254"/>
      <c r="U343" s="14"/>
      <c r="V343" s="14"/>
      <c r="W343" s="14"/>
      <c r="X343" s="14"/>
      <c r="Y343" s="14"/>
      <c r="Z343" s="14"/>
      <c r="AA343" s="14"/>
      <c r="AB343" s="14"/>
      <c r="AC343" s="14"/>
      <c r="AD343" s="14"/>
      <c r="AE343" s="14"/>
      <c r="AT343" s="255" t="s">
        <v>141</v>
      </c>
      <c r="AU343" s="255" t="s">
        <v>85</v>
      </c>
      <c r="AV343" s="14" t="s">
        <v>85</v>
      </c>
      <c r="AW343" s="14" t="s">
        <v>32</v>
      </c>
      <c r="AX343" s="14" t="s">
        <v>83</v>
      </c>
      <c r="AY343" s="255" t="s">
        <v>133</v>
      </c>
    </row>
    <row r="344" s="2" customFormat="1" ht="16.5" customHeight="1">
      <c r="A344" s="39"/>
      <c r="B344" s="40"/>
      <c r="C344" s="278" t="s">
        <v>479</v>
      </c>
      <c r="D344" s="278" t="s">
        <v>312</v>
      </c>
      <c r="E344" s="279" t="s">
        <v>480</v>
      </c>
      <c r="F344" s="280" t="s">
        <v>481</v>
      </c>
      <c r="G344" s="281" t="s">
        <v>440</v>
      </c>
      <c r="H344" s="282">
        <v>1</v>
      </c>
      <c r="I344" s="283"/>
      <c r="J344" s="284">
        <f>ROUND(I344*H344,2)</f>
        <v>0</v>
      </c>
      <c r="K344" s="285"/>
      <c r="L344" s="286"/>
      <c r="M344" s="287" t="s">
        <v>1</v>
      </c>
      <c r="N344" s="288" t="s">
        <v>40</v>
      </c>
      <c r="O344" s="92"/>
      <c r="P344" s="230">
        <f>O344*H344</f>
        <v>0</v>
      </c>
      <c r="Q344" s="230">
        <v>0.0012099999999999999</v>
      </c>
      <c r="R344" s="230">
        <f>Q344*H344</f>
        <v>0.0012099999999999999</v>
      </c>
      <c r="S344" s="230">
        <v>0</v>
      </c>
      <c r="T344" s="231">
        <f>S344*H344</f>
        <v>0</v>
      </c>
      <c r="U344" s="39"/>
      <c r="V344" s="39"/>
      <c r="W344" s="39"/>
      <c r="X344" s="39"/>
      <c r="Y344" s="39"/>
      <c r="Z344" s="39"/>
      <c r="AA344" s="39"/>
      <c r="AB344" s="39"/>
      <c r="AC344" s="39"/>
      <c r="AD344" s="39"/>
      <c r="AE344" s="39"/>
      <c r="AR344" s="232" t="s">
        <v>187</v>
      </c>
      <c r="AT344" s="232" t="s">
        <v>312</v>
      </c>
      <c r="AU344" s="232" t="s">
        <v>85</v>
      </c>
      <c r="AY344" s="18" t="s">
        <v>133</v>
      </c>
      <c r="BE344" s="233">
        <f>IF(N344="základní",J344,0)</f>
        <v>0</v>
      </c>
      <c r="BF344" s="233">
        <f>IF(N344="snížená",J344,0)</f>
        <v>0</v>
      </c>
      <c r="BG344" s="233">
        <f>IF(N344="zákl. přenesená",J344,0)</f>
        <v>0</v>
      </c>
      <c r="BH344" s="233">
        <f>IF(N344="sníž. přenesená",J344,0)</f>
        <v>0</v>
      </c>
      <c r="BI344" s="233">
        <f>IF(N344="nulová",J344,0)</f>
        <v>0</v>
      </c>
      <c r="BJ344" s="18" t="s">
        <v>83</v>
      </c>
      <c r="BK344" s="233">
        <f>ROUND(I344*H344,2)</f>
        <v>0</v>
      </c>
      <c r="BL344" s="18" t="s">
        <v>139</v>
      </c>
      <c r="BM344" s="232" t="s">
        <v>482</v>
      </c>
    </row>
    <row r="345" s="14" customFormat="1">
      <c r="A345" s="14"/>
      <c r="B345" s="245"/>
      <c r="C345" s="246"/>
      <c r="D345" s="236" t="s">
        <v>141</v>
      </c>
      <c r="E345" s="247" t="s">
        <v>1</v>
      </c>
      <c r="F345" s="248" t="s">
        <v>83</v>
      </c>
      <c r="G345" s="246"/>
      <c r="H345" s="249">
        <v>1</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141</v>
      </c>
      <c r="AU345" s="255" t="s">
        <v>85</v>
      </c>
      <c r="AV345" s="14" t="s">
        <v>85</v>
      </c>
      <c r="AW345" s="14" t="s">
        <v>32</v>
      </c>
      <c r="AX345" s="14" t="s">
        <v>83</v>
      </c>
      <c r="AY345" s="255" t="s">
        <v>133</v>
      </c>
    </row>
    <row r="346" s="2" customFormat="1" ht="16.5" customHeight="1">
      <c r="A346" s="39"/>
      <c r="B346" s="40"/>
      <c r="C346" s="278" t="s">
        <v>483</v>
      </c>
      <c r="D346" s="278" t="s">
        <v>312</v>
      </c>
      <c r="E346" s="279" t="s">
        <v>484</v>
      </c>
      <c r="F346" s="280" t="s">
        <v>485</v>
      </c>
      <c r="G346" s="281" t="s">
        <v>440</v>
      </c>
      <c r="H346" s="282">
        <v>4</v>
      </c>
      <c r="I346" s="283"/>
      <c r="J346" s="284">
        <f>ROUND(I346*H346,2)</f>
        <v>0</v>
      </c>
      <c r="K346" s="285"/>
      <c r="L346" s="286"/>
      <c r="M346" s="287" t="s">
        <v>1</v>
      </c>
      <c r="N346" s="288" t="s">
        <v>40</v>
      </c>
      <c r="O346" s="92"/>
      <c r="P346" s="230">
        <f>O346*H346</f>
        <v>0</v>
      </c>
      <c r="Q346" s="230">
        <v>0.00141</v>
      </c>
      <c r="R346" s="230">
        <f>Q346*H346</f>
        <v>0.00564</v>
      </c>
      <c r="S346" s="230">
        <v>0</v>
      </c>
      <c r="T346" s="231">
        <f>S346*H346</f>
        <v>0</v>
      </c>
      <c r="U346" s="39"/>
      <c r="V346" s="39"/>
      <c r="W346" s="39"/>
      <c r="X346" s="39"/>
      <c r="Y346" s="39"/>
      <c r="Z346" s="39"/>
      <c r="AA346" s="39"/>
      <c r="AB346" s="39"/>
      <c r="AC346" s="39"/>
      <c r="AD346" s="39"/>
      <c r="AE346" s="39"/>
      <c r="AR346" s="232" t="s">
        <v>187</v>
      </c>
      <c r="AT346" s="232" t="s">
        <v>312</v>
      </c>
      <c r="AU346" s="232" t="s">
        <v>85</v>
      </c>
      <c r="AY346" s="18" t="s">
        <v>133</v>
      </c>
      <c r="BE346" s="233">
        <f>IF(N346="základní",J346,0)</f>
        <v>0</v>
      </c>
      <c r="BF346" s="233">
        <f>IF(N346="snížená",J346,0)</f>
        <v>0</v>
      </c>
      <c r="BG346" s="233">
        <f>IF(N346="zákl. přenesená",J346,0)</f>
        <v>0</v>
      </c>
      <c r="BH346" s="233">
        <f>IF(N346="sníž. přenesená",J346,0)</f>
        <v>0</v>
      </c>
      <c r="BI346" s="233">
        <f>IF(N346="nulová",J346,0)</f>
        <v>0</v>
      </c>
      <c r="BJ346" s="18" t="s">
        <v>83</v>
      </c>
      <c r="BK346" s="233">
        <f>ROUND(I346*H346,2)</f>
        <v>0</v>
      </c>
      <c r="BL346" s="18" t="s">
        <v>139</v>
      </c>
      <c r="BM346" s="232" t="s">
        <v>486</v>
      </c>
    </row>
    <row r="347" s="14" customFormat="1">
      <c r="A347" s="14"/>
      <c r="B347" s="245"/>
      <c r="C347" s="246"/>
      <c r="D347" s="236" t="s">
        <v>141</v>
      </c>
      <c r="E347" s="247" t="s">
        <v>1</v>
      </c>
      <c r="F347" s="248" t="s">
        <v>139</v>
      </c>
      <c r="G347" s="246"/>
      <c r="H347" s="249">
        <v>4</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141</v>
      </c>
      <c r="AU347" s="255" t="s">
        <v>85</v>
      </c>
      <c r="AV347" s="14" t="s">
        <v>85</v>
      </c>
      <c r="AW347" s="14" t="s">
        <v>32</v>
      </c>
      <c r="AX347" s="14" t="s">
        <v>83</v>
      </c>
      <c r="AY347" s="255" t="s">
        <v>133</v>
      </c>
    </row>
    <row r="348" s="2" customFormat="1" ht="16.5" customHeight="1">
      <c r="A348" s="39"/>
      <c r="B348" s="40"/>
      <c r="C348" s="278" t="s">
        <v>487</v>
      </c>
      <c r="D348" s="278" t="s">
        <v>312</v>
      </c>
      <c r="E348" s="279" t="s">
        <v>488</v>
      </c>
      <c r="F348" s="280" t="s">
        <v>489</v>
      </c>
      <c r="G348" s="281" t="s">
        <v>440</v>
      </c>
      <c r="H348" s="282">
        <v>7</v>
      </c>
      <c r="I348" s="283"/>
      <c r="J348" s="284">
        <f>ROUND(I348*H348,2)</f>
        <v>0</v>
      </c>
      <c r="K348" s="285"/>
      <c r="L348" s="286"/>
      <c r="M348" s="287" t="s">
        <v>1</v>
      </c>
      <c r="N348" s="288" t="s">
        <v>40</v>
      </c>
      <c r="O348" s="92"/>
      <c r="P348" s="230">
        <f>O348*H348</f>
        <v>0</v>
      </c>
      <c r="Q348" s="230">
        <v>0.00072000000000000005</v>
      </c>
      <c r="R348" s="230">
        <f>Q348*H348</f>
        <v>0.0050400000000000002</v>
      </c>
      <c r="S348" s="230">
        <v>0</v>
      </c>
      <c r="T348" s="231">
        <f>S348*H348</f>
        <v>0</v>
      </c>
      <c r="U348" s="39"/>
      <c r="V348" s="39"/>
      <c r="W348" s="39"/>
      <c r="X348" s="39"/>
      <c r="Y348" s="39"/>
      <c r="Z348" s="39"/>
      <c r="AA348" s="39"/>
      <c r="AB348" s="39"/>
      <c r="AC348" s="39"/>
      <c r="AD348" s="39"/>
      <c r="AE348" s="39"/>
      <c r="AR348" s="232" t="s">
        <v>187</v>
      </c>
      <c r="AT348" s="232" t="s">
        <v>312</v>
      </c>
      <c r="AU348" s="232" t="s">
        <v>85</v>
      </c>
      <c r="AY348" s="18" t="s">
        <v>133</v>
      </c>
      <c r="BE348" s="233">
        <f>IF(N348="základní",J348,0)</f>
        <v>0</v>
      </c>
      <c r="BF348" s="233">
        <f>IF(N348="snížená",J348,0)</f>
        <v>0</v>
      </c>
      <c r="BG348" s="233">
        <f>IF(N348="zákl. přenesená",J348,0)</f>
        <v>0</v>
      </c>
      <c r="BH348" s="233">
        <f>IF(N348="sníž. přenesená",J348,0)</f>
        <v>0</v>
      </c>
      <c r="BI348" s="233">
        <f>IF(N348="nulová",J348,0)</f>
        <v>0</v>
      </c>
      <c r="BJ348" s="18" t="s">
        <v>83</v>
      </c>
      <c r="BK348" s="233">
        <f>ROUND(I348*H348,2)</f>
        <v>0</v>
      </c>
      <c r="BL348" s="18" t="s">
        <v>139</v>
      </c>
      <c r="BM348" s="232" t="s">
        <v>490</v>
      </c>
    </row>
    <row r="349" s="14" customFormat="1">
      <c r="A349" s="14"/>
      <c r="B349" s="245"/>
      <c r="C349" s="246"/>
      <c r="D349" s="236" t="s">
        <v>141</v>
      </c>
      <c r="E349" s="247" t="s">
        <v>1</v>
      </c>
      <c r="F349" s="248" t="s">
        <v>181</v>
      </c>
      <c r="G349" s="246"/>
      <c r="H349" s="249">
        <v>7</v>
      </c>
      <c r="I349" s="250"/>
      <c r="J349" s="246"/>
      <c r="K349" s="246"/>
      <c r="L349" s="251"/>
      <c r="M349" s="252"/>
      <c r="N349" s="253"/>
      <c r="O349" s="253"/>
      <c r="P349" s="253"/>
      <c r="Q349" s="253"/>
      <c r="R349" s="253"/>
      <c r="S349" s="253"/>
      <c r="T349" s="254"/>
      <c r="U349" s="14"/>
      <c r="V349" s="14"/>
      <c r="W349" s="14"/>
      <c r="X349" s="14"/>
      <c r="Y349" s="14"/>
      <c r="Z349" s="14"/>
      <c r="AA349" s="14"/>
      <c r="AB349" s="14"/>
      <c r="AC349" s="14"/>
      <c r="AD349" s="14"/>
      <c r="AE349" s="14"/>
      <c r="AT349" s="255" t="s">
        <v>141</v>
      </c>
      <c r="AU349" s="255" t="s">
        <v>85</v>
      </c>
      <c r="AV349" s="14" t="s">
        <v>85</v>
      </c>
      <c r="AW349" s="14" t="s">
        <v>32</v>
      </c>
      <c r="AX349" s="14" t="s">
        <v>83</v>
      </c>
      <c r="AY349" s="255" t="s">
        <v>133</v>
      </c>
    </row>
    <row r="350" s="2" customFormat="1" ht="24.15" customHeight="1">
      <c r="A350" s="39"/>
      <c r="B350" s="40"/>
      <c r="C350" s="220" t="s">
        <v>491</v>
      </c>
      <c r="D350" s="220" t="s">
        <v>135</v>
      </c>
      <c r="E350" s="221" t="s">
        <v>492</v>
      </c>
      <c r="F350" s="222" t="s">
        <v>493</v>
      </c>
      <c r="G350" s="223" t="s">
        <v>440</v>
      </c>
      <c r="H350" s="224">
        <v>4</v>
      </c>
      <c r="I350" s="225"/>
      <c r="J350" s="226">
        <f>ROUND(I350*H350,2)</f>
        <v>0</v>
      </c>
      <c r="K350" s="227"/>
      <c r="L350" s="45"/>
      <c r="M350" s="228" t="s">
        <v>1</v>
      </c>
      <c r="N350" s="229" t="s">
        <v>40</v>
      </c>
      <c r="O350" s="92"/>
      <c r="P350" s="230">
        <f>O350*H350</f>
        <v>0</v>
      </c>
      <c r="Q350" s="230">
        <v>0.0016199999999999999</v>
      </c>
      <c r="R350" s="230">
        <f>Q350*H350</f>
        <v>0.0064799999999999996</v>
      </c>
      <c r="S350" s="230">
        <v>0</v>
      </c>
      <c r="T350" s="231">
        <f>S350*H350</f>
        <v>0</v>
      </c>
      <c r="U350" s="39"/>
      <c r="V350" s="39"/>
      <c r="W350" s="39"/>
      <c r="X350" s="39"/>
      <c r="Y350" s="39"/>
      <c r="Z350" s="39"/>
      <c r="AA350" s="39"/>
      <c r="AB350" s="39"/>
      <c r="AC350" s="39"/>
      <c r="AD350" s="39"/>
      <c r="AE350" s="39"/>
      <c r="AR350" s="232" t="s">
        <v>139</v>
      </c>
      <c r="AT350" s="232" t="s">
        <v>135</v>
      </c>
      <c r="AU350" s="232" t="s">
        <v>85</v>
      </c>
      <c r="AY350" s="18" t="s">
        <v>133</v>
      </c>
      <c r="BE350" s="233">
        <f>IF(N350="základní",J350,0)</f>
        <v>0</v>
      </c>
      <c r="BF350" s="233">
        <f>IF(N350="snížená",J350,0)</f>
        <v>0</v>
      </c>
      <c r="BG350" s="233">
        <f>IF(N350="zákl. přenesená",J350,0)</f>
        <v>0</v>
      </c>
      <c r="BH350" s="233">
        <f>IF(N350="sníž. přenesená",J350,0)</f>
        <v>0</v>
      </c>
      <c r="BI350" s="233">
        <f>IF(N350="nulová",J350,0)</f>
        <v>0</v>
      </c>
      <c r="BJ350" s="18" t="s">
        <v>83</v>
      </c>
      <c r="BK350" s="233">
        <f>ROUND(I350*H350,2)</f>
        <v>0</v>
      </c>
      <c r="BL350" s="18" t="s">
        <v>139</v>
      </c>
      <c r="BM350" s="232" t="s">
        <v>494</v>
      </c>
    </row>
    <row r="351" s="14" customFormat="1">
      <c r="A351" s="14"/>
      <c r="B351" s="245"/>
      <c r="C351" s="246"/>
      <c r="D351" s="236" t="s">
        <v>141</v>
      </c>
      <c r="E351" s="247" t="s">
        <v>1</v>
      </c>
      <c r="F351" s="248" t="s">
        <v>139</v>
      </c>
      <c r="G351" s="246"/>
      <c r="H351" s="249">
        <v>4</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141</v>
      </c>
      <c r="AU351" s="255" t="s">
        <v>85</v>
      </c>
      <c r="AV351" s="14" t="s">
        <v>85</v>
      </c>
      <c r="AW351" s="14" t="s">
        <v>32</v>
      </c>
      <c r="AX351" s="14" t="s">
        <v>83</v>
      </c>
      <c r="AY351" s="255" t="s">
        <v>133</v>
      </c>
    </row>
    <row r="352" s="2" customFormat="1" ht="16.5" customHeight="1">
      <c r="A352" s="39"/>
      <c r="B352" s="40"/>
      <c r="C352" s="278" t="s">
        <v>495</v>
      </c>
      <c r="D352" s="278" t="s">
        <v>312</v>
      </c>
      <c r="E352" s="279" t="s">
        <v>496</v>
      </c>
      <c r="F352" s="280" t="s">
        <v>497</v>
      </c>
      <c r="G352" s="281" t="s">
        <v>440</v>
      </c>
      <c r="H352" s="282">
        <v>4</v>
      </c>
      <c r="I352" s="283"/>
      <c r="J352" s="284">
        <f>ROUND(I352*H352,2)</f>
        <v>0</v>
      </c>
      <c r="K352" s="285"/>
      <c r="L352" s="286"/>
      <c r="M352" s="287" t="s">
        <v>1</v>
      </c>
      <c r="N352" s="288" t="s">
        <v>40</v>
      </c>
      <c r="O352" s="92"/>
      <c r="P352" s="230">
        <f>O352*H352</f>
        <v>0</v>
      </c>
      <c r="Q352" s="230">
        <v>0.01847</v>
      </c>
      <c r="R352" s="230">
        <f>Q352*H352</f>
        <v>0.073880000000000001</v>
      </c>
      <c r="S352" s="230">
        <v>0</v>
      </c>
      <c r="T352" s="231">
        <f>S352*H352</f>
        <v>0</v>
      </c>
      <c r="U352" s="39"/>
      <c r="V352" s="39"/>
      <c r="W352" s="39"/>
      <c r="X352" s="39"/>
      <c r="Y352" s="39"/>
      <c r="Z352" s="39"/>
      <c r="AA352" s="39"/>
      <c r="AB352" s="39"/>
      <c r="AC352" s="39"/>
      <c r="AD352" s="39"/>
      <c r="AE352" s="39"/>
      <c r="AR352" s="232" t="s">
        <v>187</v>
      </c>
      <c r="AT352" s="232" t="s">
        <v>312</v>
      </c>
      <c r="AU352" s="232" t="s">
        <v>85</v>
      </c>
      <c r="AY352" s="18" t="s">
        <v>133</v>
      </c>
      <c r="BE352" s="233">
        <f>IF(N352="základní",J352,0)</f>
        <v>0</v>
      </c>
      <c r="BF352" s="233">
        <f>IF(N352="snížená",J352,0)</f>
        <v>0</v>
      </c>
      <c r="BG352" s="233">
        <f>IF(N352="zákl. přenesená",J352,0)</f>
        <v>0</v>
      </c>
      <c r="BH352" s="233">
        <f>IF(N352="sníž. přenesená",J352,0)</f>
        <v>0</v>
      </c>
      <c r="BI352" s="233">
        <f>IF(N352="nulová",J352,0)</f>
        <v>0</v>
      </c>
      <c r="BJ352" s="18" t="s">
        <v>83</v>
      </c>
      <c r="BK352" s="233">
        <f>ROUND(I352*H352,2)</f>
        <v>0</v>
      </c>
      <c r="BL352" s="18" t="s">
        <v>139</v>
      </c>
      <c r="BM352" s="232" t="s">
        <v>498</v>
      </c>
    </row>
    <row r="353" s="14" customFormat="1">
      <c r="A353" s="14"/>
      <c r="B353" s="245"/>
      <c r="C353" s="246"/>
      <c r="D353" s="236" t="s">
        <v>141</v>
      </c>
      <c r="E353" s="247" t="s">
        <v>1</v>
      </c>
      <c r="F353" s="248" t="s">
        <v>139</v>
      </c>
      <c r="G353" s="246"/>
      <c r="H353" s="249">
        <v>4</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141</v>
      </c>
      <c r="AU353" s="255" t="s">
        <v>85</v>
      </c>
      <c r="AV353" s="14" t="s">
        <v>85</v>
      </c>
      <c r="AW353" s="14" t="s">
        <v>32</v>
      </c>
      <c r="AX353" s="14" t="s">
        <v>83</v>
      </c>
      <c r="AY353" s="255" t="s">
        <v>133</v>
      </c>
    </row>
    <row r="354" s="2" customFormat="1" ht="16.5" customHeight="1">
      <c r="A354" s="39"/>
      <c r="B354" s="40"/>
      <c r="C354" s="220" t="s">
        <v>499</v>
      </c>
      <c r="D354" s="220" t="s">
        <v>135</v>
      </c>
      <c r="E354" s="221" t="s">
        <v>500</v>
      </c>
      <c r="F354" s="222" t="s">
        <v>501</v>
      </c>
      <c r="G354" s="223" t="s">
        <v>440</v>
      </c>
      <c r="H354" s="224">
        <v>4</v>
      </c>
      <c r="I354" s="225"/>
      <c r="J354" s="226">
        <f>ROUND(I354*H354,2)</f>
        <v>0</v>
      </c>
      <c r="K354" s="227"/>
      <c r="L354" s="45"/>
      <c r="M354" s="228" t="s">
        <v>1</v>
      </c>
      <c r="N354" s="229" t="s">
        <v>40</v>
      </c>
      <c r="O354" s="92"/>
      <c r="P354" s="230">
        <f>O354*H354</f>
        <v>0</v>
      </c>
      <c r="Q354" s="230">
        <v>0.00034000000000000002</v>
      </c>
      <c r="R354" s="230">
        <f>Q354*H354</f>
        <v>0.0013600000000000001</v>
      </c>
      <c r="S354" s="230">
        <v>0</v>
      </c>
      <c r="T354" s="231">
        <f>S354*H354</f>
        <v>0</v>
      </c>
      <c r="U354" s="39"/>
      <c r="V354" s="39"/>
      <c r="W354" s="39"/>
      <c r="X354" s="39"/>
      <c r="Y354" s="39"/>
      <c r="Z354" s="39"/>
      <c r="AA354" s="39"/>
      <c r="AB354" s="39"/>
      <c r="AC354" s="39"/>
      <c r="AD354" s="39"/>
      <c r="AE354" s="39"/>
      <c r="AR354" s="232" t="s">
        <v>139</v>
      </c>
      <c r="AT354" s="232" t="s">
        <v>135</v>
      </c>
      <c r="AU354" s="232" t="s">
        <v>85</v>
      </c>
      <c r="AY354" s="18" t="s">
        <v>133</v>
      </c>
      <c r="BE354" s="233">
        <f>IF(N354="základní",J354,0)</f>
        <v>0</v>
      </c>
      <c r="BF354" s="233">
        <f>IF(N354="snížená",J354,0)</f>
        <v>0</v>
      </c>
      <c r="BG354" s="233">
        <f>IF(N354="zákl. přenesená",J354,0)</f>
        <v>0</v>
      </c>
      <c r="BH354" s="233">
        <f>IF(N354="sníž. přenesená",J354,0)</f>
        <v>0</v>
      </c>
      <c r="BI354" s="233">
        <f>IF(N354="nulová",J354,0)</f>
        <v>0</v>
      </c>
      <c r="BJ354" s="18" t="s">
        <v>83</v>
      </c>
      <c r="BK354" s="233">
        <f>ROUND(I354*H354,2)</f>
        <v>0</v>
      </c>
      <c r="BL354" s="18" t="s">
        <v>139</v>
      </c>
      <c r="BM354" s="232" t="s">
        <v>502</v>
      </c>
    </row>
    <row r="355" s="13" customFormat="1">
      <c r="A355" s="13"/>
      <c r="B355" s="234"/>
      <c r="C355" s="235"/>
      <c r="D355" s="236" t="s">
        <v>141</v>
      </c>
      <c r="E355" s="237" t="s">
        <v>1</v>
      </c>
      <c r="F355" s="238" t="s">
        <v>503</v>
      </c>
      <c r="G355" s="235"/>
      <c r="H355" s="237" t="s">
        <v>1</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141</v>
      </c>
      <c r="AU355" s="244" t="s">
        <v>85</v>
      </c>
      <c r="AV355" s="13" t="s">
        <v>83</v>
      </c>
      <c r="AW355" s="13" t="s">
        <v>32</v>
      </c>
      <c r="AX355" s="13" t="s">
        <v>75</v>
      </c>
      <c r="AY355" s="244" t="s">
        <v>133</v>
      </c>
    </row>
    <row r="356" s="14" customFormat="1">
      <c r="A356" s="14"/>
      <c r="B356" s="245"/>
      <c r="C356" s="246"/>
      <c r="D356" s="236" t="s">
        <v>141</v>
      </c>
      <c r="E356" s="247" t="s">
        <v>1</v>
      </c>
      <c r="F356" s="248" t="s">
        <v>139</v>
      </c>
      <c r="G356" s="246"/>
      <c r="H356" s="249">
        <v>4</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141</v>
      </c>
      <c r="AU356" s="255" t="s">
        <v>85</v>
      </c>
      <c r="AV356" s="14" t="s">
        <v>85</v>
      </c>
      <c r="AW356" s="14" t="s">
        <v>32</v>
      </c>
      <c r="AX356" s="14" t="s">
        <v>83</v>
      </c>
      <c r="AY356" s="255" t="s">
        <v>133</v>
      </c>
    </row>
    <row r="357" s="2" customFormat="1" ht="16.5" customHeight="1">
      <c r="A357" s="39"/>
      <c r="B357" s="40"/>
      <c r="C357" s="278" t="s">
        <v>504</v>
      </c>
      <c r="D357" s="278" t="s">
        <v>312</v>
      </c>
      <c r="E357" s="279" t="s">
        <v>505</v>
      </c>
      <c r="F357" s="280" t="s">
        <v>506</v>
      </c>
      <c r="G357" s="281" t="s">
        <v>440</v>
      </c>
      <c r="H357" s="282">
        <v>4</v>
      </c>
      <c r="I357" s="283"/>
      <c r="J357" s="284">
        <f>ROUND(I357*H357,2)</f>
        <v>0</v>
      </c>
      <c r="K357" s="285"/>
      <c r="L357" s="286"/>
      <c r="M357" s="287" t="s">
        <v>1</v>
      </c>
      <c r="N357" s="288" t="s">
        <v>40</v>
      </c>
      <c r="O357" s="92"/>
      <c r="P357" s="230">
        <f>O357*H357</f>
        <v>0</v>
      </c>
      <c r="Q357" s="230">
        <v>0.042500000000000003</v>
      </c>
      <c r="R357" s="230">
        <f>Q357*H357</f>
        <v>0.17000000000000001</v>
      </c>
      <c r="S357" s="230">
        <v>0</v>
      </c>
      <c r="T357" s="231">
        <f>S357*H357</f>
        <v>0</v>
      </c>
      <c r="U357" s="39"/>
      <c r="V357" s="39"/>
      <c r="W357" s="39"/>
      <c r="X357" s="39"/>
      <c r="Y357" s="39"/>
      <c r="Z357" s="39"/>
      <c r="AA357" s="39"/>
      <c r="AB357" s="39"/>
      <c r="AC357" s="39"/>
      <c r="AD357" s="39"/>
      <c r="AE357" s="39"/>
      <c r="AR357" s="232" t="s">
        <v>187</v>
      </c>
      <c r="AT357" s="232" t="s">
        <v>312</v>
      </c>
      <c r="AU357" s="232" t="s">
        <v>85</v>
      </c>
      <c r="AY357" s="18" t="s">
        <v>133</v>
      </c>
      <c r="BE357" s="233">
        <f>IF(N357="základní",J357,0)</f>
        <v>0</v>
      </c>
      <c r="BF357" s="233">
        <f>IF(N357="snížená",J357,0)</f>
        <v>0</v>
      </c>
      <c r="BG357" s="233">
        <f>IF(N357="zákl. přenesená",J357,0)</f>
        <v>0</v>
      </c>
      <c r="BH357" s="233">
        <f>IF(N357="sníž. přenesená",J357,0)</f>
        <v>0</v>
      </c>
      <c r="BI357" s="233">
        <f>IF(N357="nulová",J357,0)</f>
        <v>0</v>
      </c>
      <c r="BJ357" s="18" t="s">
        <v>83</v>
      </c>
      <c r="BK357" s="233">
        <f>ROUND(I357*H357,2)</f>
        <v>0</v>
      </c>
      <c r="BL357" s="18" t="s">
        <v>139</v>
      </c>
      <c r="BM357" s="232" t="s">
        <v>507</v>
      </c>
    </row>
    <row r="358" s="14" customFormat="1">
      <c r="A358" s="14"/>
      <c r="B358" s="245"/>
      <c r="C358" s="246"/>
      <c r="D358" s="236" t="s">
        <v>141</v>
      </c>
      <c r="E358" s="247" t="s">
        <v>1</v>
      </c>
      <c r="F358" s="248" t="s">
        <v>139</v>
      </c>
      <c r="G358" s="246"/>
      <c r="H358" s="249">
        <v>4</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141</v>
      </c>
      <c r="AU358" s="255" t="s">
        <v>85</v>
      </c>
      <c r="AV358" s="14" t="s">
        <v>85</v>
      </c>
      <c r="AW358" s="14" t="s">
        <v>32</v>
      </c>
      <c r="AX358" s="14" t="s">
        <v>83</v>
      </c>
      <c r="AY358" s="255" t="s">
        <v>133</v>
      </c>
    </row>
    <row r="359" s="2" customFormat="1" ht="24.15" customHeight="1">
      <c r="A359" s="39"/>
      <c r="B359" s="40"/>
      <c r="C359" s="220" t="s">
        <v>508</v>
      </c>
      <c r="D359" s="220" t="s">
        <v>135</v>
      </c>
      <c r="E359" s="221" t="s">
        <v>509</v>
      </c>
      <c r="F359" s="222" t="s">
        <v>510</v>
      </c>
      <c r="G359" s="223" t="s">
        <v>440</v>
      </c>
      <c r="H359" s="224">
        <v>1</v>
      </c>
      <c r="I359" s="225"/>
      <c r="J359" s="226">
        <f>ROUND(I359*H359,2)</f>
        <v>0</v>
      </c>
      <c r="K359" s="227"/>
      <c r="L359" s="45"/>
      <c r="M359" s="228" t="s">
        <v>1</v>
      </c>
      <c r="N359" s="229" t="s">
        <v>40</v>
      </c>
      <c r="O359" s="92"/>
      <c r="P359" s="230">
        <f>O359*H359</f>
        <v>0</v>
      </c>
      <c r="Q359" s="230">
        <v>0.00165</v>
      </c>
      <c r="R359" s="230">
        <f>Q359*H359</f>
        <v>0.00165</v>
      </c>
      <c r="S359" s="230">
        <v>0</v>
      </c>
      <c r="T359" s="231">
        <f>S359*H359</f>
        <v>0</v>
      </c>
      <c r="U359" s="39"/>
      <c r="V359" s="39"/>
      <c r="W359" s="39"/>
      <c r="X359" s="39"/>
      <c r="Y359" s="39"/>
      <c r="Z359" s="39"/>
      <c r="AA359" s="39"/>
      <c r="AB359" s="39"/>
      <c r="AC359" s="39"/>
      <c r="AD359" s="39"/>
      <c r="AE359" s="39"/>
      <c r="AR359" s="232" t="s">
        <v>139</v>
      </c>
      <c r="AT359" s="232" t="s">
        <v>135</v>
      </c>
      <c r="AU359" s="232" t="s">
        <v>85</v>
      </c>
      <c r="AY359" s="18" t="s">
        <v>133</v>
      </c>
      <c r="BE359" s="233">
        <f>IF(N359="základní",J359,0)</f>
        <v>0</v>
      </c>
      <c r="BF359" s="233">
        <f>IF(N359="snížená",J359,0)</f>
        <v>0</v>
      </c>
      <c r="BG359" s="233">
        <f>IF(N359="zákl. přenesená",J359,0)</f>
        <v>0</v>
      </c>
      <c r="BH359" s="233">
        <f>IF(N359="sníž. přenesená",J359,0)</f>
        <v>0</v>
      </c>
      <c r="BI359" s="233">
        <f>IF(N359="nulová",J359,0)</f>
        <v>0</v>
      </c>
      <c r="BJ359" s="18" t="s">
        <v>83</v>
      </c>
      <c r="BK359" s="233">
        <f>ROUND(I359*H359,2)</f>
        <v>0</v>
      </c>
      <c r="BL359" s="18" t="s">
        <v>139</v>
      </c>
      <c r="BM359" s="232" t="s">
        <v>511</v>
      </c>
    </row>
    <row r="360" s="14" customFormat="1">
      <c r="A360" s="14"/>
      <c r="B360" s="245"/>
      <c r="C360" s="246"/>
      <c r="D360" s="236" t="s">
        <v>141</v>
      </c>
      <c r="E360" s="247" t="s">
        <v>1</v>
      </c>
      <c r="F360" s="248" t="s">
        <v>83</v>
      </c>
      <c r="G360" s="246"/>
      <c r="H360" s="249">
        <v>1</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141</v>
      </c>
      <c r="AU360" s="255" t="s">
        <v>85</v>
      </c>
      <c r="AV360" s="14" t="s">
        <v>85</v>
      </c>
      <c r="AW360" s="14" t="s">
        <v>32</v>
      </c>
      <c r="AX360" s="14" t="s">
        <v>83</v>
      </c>
      <c r="AY360" s="255" t="s">
        <v>133</v>
      </c>
    </row>
    <row r="361" s="2" customFormat="1" ht="16.5" customHeight="1">
      <c r="A361" s="39"/>
      <c r="B361" s="40"/>
      <c r="C361" s="278" t="s">
        <v>512</v>
      </c>
      <c r="D361" s="278" t="s">
        <v>312</v>
      </c>
      <c r="E361" s="279" t="s">
        <v>513</v>
      </c>
      <c r="F361" s="280" t="s">
        <v>514</v>
      </c>
      <c r="G361" s="281" t="s">
        <v>440</v>
      </c>
      <c r="H361" s="282">
        <v>1</v>
      </c>
      <c r="I361" s="283"/>
      <c r="J361" s="284">
        <f>ROUND(I361*H361,2)</f>
        <v>0</v>
      </c>
      <c r="K361" s="285"/>
      <c r="L361" s="286"/>
      <c r="M361" s="287" t="s">
        <v>1</v>
      </c>
      <c r="N361" s="288" t="s">
        <v>40</v>
      </c>
      <c r="O361" s="92"/>
      <c r="P361" s="230">
        <f>O361*H361</f>
        <v>0</v>
      </c>
      <c r="Q361" s="230">
        <v>0.023</v>
      </c>
      <c r="R361" s="230">
        <f>Q361*H361</f>
        <v>0.023</v>
      </c>
      <c r="S361" s="230">
        <v>0</v>
      </c>
      <c r="T361" s="231">
        <f>S361*H361</f>
        <v>0</v>
      </c>
      <c r="U361" s="39"/>
      <c r="V361" s="39"/>
      <c r="W361" s="39"/>
      <c r="X361" s="39"/>
      <c r="Y361" s="39"/>
      <c r="Z361" s="39"/>
      <c r="AA361" s="39"/>
      <c r="AB361" s="39"/>
      <c r="AC361" s="39"/>
      <c r="AD361" s="39"/>
      <c r="AE361" s="39"/>
      <c r="AR361" s="232" t="s">
        <v>187</v>
      </c>
      <c r="AT361" s="232" t="s">
        <v>312</v>
      </c>
      <c r="AU361" s="232" t="s">
        <v>85</v>
      </c>
      <c r="AY361" s="18" t="s">
        <v>133</v>
      </c>
      <c r="BE361" s="233">
        <f>IF(N361="základní",J361,0)</f>
        <v>0</v>
      </c>
      <c r="BF361" s="233">
        <f>IF(N361="snížená",J361,0)</f>
        <v>0</v>
      </c>
      <c r="BG361" s="233">
        <f>IF(N361="zákl. přenesená",J361,0)</f>
        <v>0</v>
      </c>
      <c r="BH361" s="233">
        <f>IF(N361="sníž. přenesená",J361,0)</f>
        <v>0</v>
      </c>
      <c r="BI361" s="233">
        <f>IF(N361="nulová",J361,0)</f>
        <v>0</v>
      </c>
      <c r="BJ361" s="18" t="s">
        <v>83</v>
      </c>
      <c r="BK361" s="233">
        <f>ROUND(I361*H361,2)</f>
        <v>0</v>
      </c>
      <c r="BL361" s="18" t="s">
        <v>139</v>
      </c>
      <c r="BM361" s="232" t="s">
        <v>515</v>
      </c>
    </row>
    <row r="362" s="14" customFormat="1">
      <c r="A362" s="14"/>
      <c r="B362" s="245"/>
      <c r="C362" s="246"/>
      <c r="D362" s="236" t="s">
        <v>141</v>
      </c>
      <c r="E362" s="247" t="s">
        <v>1</v>
      </c>
      <c r="F362" s="248" t="s">
        <v>83</v>
      </c>
      <c r="G362" s="246"/>
      <c r="H362" s="249">
        <v>1</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141</v>
      </c>
      <c r="AU362" s="255" t="s">
        <v>85</v>
      </c>
      <c r="AV362" s="14" t="s">
        <v>85</v>
      </c>
      <c r="AW362" s="14" t="s">
        <v>32</v>
      </c>
      <c r="AX362" s="14" t="s">
        <v>83</v>
      </c>
      <c r="AY362" s="255" t="s">
        <v>133</v>
      </c>
    </row>
    <row r="363" s="2" customFormat="1" ht="16.5" customHeight="1">
      <c r="A363" s="39"/>
      <c r="B363" s="40"/>
      <c r="C363" s="220" t="s">
        <v>516</v>
      </c>
      <c r="D363" s="220" t="s">
        <v>135</v>
      </c>
      <c r="E363" s="221" t="s">
        <v>517</v>
      </c>
      <c r="F363" s="222" t="s">
        <v>518</v>
      </c>
      <c r="G363" s="223" t="s">
        <v>519</v>
      </c>
      <c r="H363" s="224">
        <v>1</v>
      </c>
      <c r="I363" s="225"/>
      <c r="J363" s="226">
        <f>ROUND(I363*H363,2)</f>
        <v>0</v>
      </c>
      <c r="K363" s="227"/>
      <c r="L363" s="45"/>
      <c r="M363" s="228" t="s">
        <v>1</v>
      </c>
      <c r="N363" s="229" t="s">
        <v>40</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139</v>
      </c>
      <c r="AT363" s="232" t="s">
        <v>135</v>
      </c>
      <c r="AU363" s="232" t="s">
        <v>85</v>
      </c>
      <c r="AY363" s="18" t="s">
        <v>133</v>
      </c>
      <c r="BE363" s="233">
        <f>IF(N363="základní",J363,0)</f>
        <v>0</v>
      </c>
      <c r="BF363" s="233">
        <f>IF(N363="snížená",J363,0)</f>
        <v>0</v>
      </c>
      <c r="BG363" s="233">
        <f>IF(N363="zákl. přenesená",J363,0)</f>
        <v>0</v>
      </c>
      <c r="BH363" s="233">
        <f>IF(N363="sníž. přenesená",J363,0)</f>
        <v>0</v>
      </c>
      <c r="BI363" s="233">
        <f>IF(N363="nulová",J363,0)</f>
        <v>0</v>
      </c>
      <c r="BJ363" s="18" t="s">
        <v>83</v>
      </c>
      <c r="BK363" s="233">
        <f>ROUND(I363*H363,2)</f>
        <v>0</v>
      </c>
      <c r="BL363" s="18" t="s">
        <v>139</v>
      </c>
      <c r="BM363" s="232" t="s">
        <v>520</v>
      </c>
    </row>
    <row r="364" s="13" customFormat="1">
      <c r="A364" s="13"/>
      <c r="B364" s="234"/>
      <c r="C364" s="235"/>
      <c r="D364" s="236" t="s">
        <v>141</v>
      </c>
      <c r="E364" s="237" t="s">
        <v>1</v>
      </c>
      <c r="F364" s="238" t="s">
        <v>521</v>
      </c>
      <c r="G364" s="235"/>
      <c r="H364" s="237" t="s">
        <v>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141</v>
      </c>
      <c r="AU364" s="244" t="s">
        <v>85</v>
      </c>
      <c r="AV364" s="13" t="s">
        <v>83</v>
      </c>
      <c r="AW364" s="13" t="s">
        <v>32</v>
      </c>
      <c r="AX364" s="13" t="s">
        <v>75</v>
      </c>
      <c r="AY364" s="244" t="s">
        <v>133</v>
      </c>
    </row>
    <row r="365" s="14" customFormat="1">
      <c r="A365" s="14"/>
      <c r="B365" s="245"/>
      <c r="C365" s="246"/>
      <c r="D365" s="236" t="s">
        <v>141</v>
      </c>
      <c r="E365" s="247" t="s">
        <v>1</v>
      </c>
      <c r="F365" s="248" t="s">
        <v>83</v>
      </c>
      <c r="G365" s="246"/>
      <c r="H365" s="249">
        <v>1</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141</v>
      </c>
      <c r="AU365" s="255" t="s">
        <v>85</v>
      </c>
      <c r="AV365" s="14" t="s">
        <v>85</v>
      </c>
      <c r="AW365" s="14" t="s">
        <v>32</v>
      </c>
      <c r="AX365" s="14" t="s">
        <v>83</v>
      </c>
      <c r="AY365" s="255" t="s">
        <v>133</v>
      </c>
    </row>
    <row r="366" s="2" customFormat="1" ht="16.5" customHeight="1">
      <c r="A366" s="39"/>
      <c r="B366" s="40"/>
      <c r="C366" s="220" t="s">
        <v>522</v>
      </c>
      <c r="D366" s="220" t="s">
        <v>135</v>
      </c>
      <c r="E366" s="221" t="s">
        <v>523</v>
      </c>
      <c r="F366" s="222" t="s">
        <v>524</v>
      </c>
      <c r="G366" s="223" t="s">
        <v>190</v>
      </c>
      <c r="H366" s="224">
        <v>327.19999999999999</v>
      </c>
      <c r="I366" s="225"/>
      <c r="J366" s="226">
        <f>ROUND(I366*H366,2)</f>
        <v>0</v>
      </c>
      <c r="K366" s="227"/>
      <c r="L366" s="45"/>
      <c r="M366" s="228" t="s">
        <v>1</v>
      </c>
      <c r="N366" s="229" t="s">
        <v>40</v>
      </c>
      <c r="O366" s="92"/>
      <c r="P366" s="230">
        <f>O366*H366</f>
        <v>0</v>
      </c>
      <c r="Q366" s="230">
        <v>0</v>
      </c>
      <c r="R366" s="230">
        <f>Q366*H366</f>
        <v>0</v>
      </c>
      <c r="S366" s="230">
        <v>0</v>
      </c>
      <c r="T366" s="231">
        <f>S366*H366</f>
        <v>0</v>
      </c>
      <c r="U366" s="39"/>
      <c r="V366" s="39"/>
      <c r="W366" s="39"/>
      <c r="X366" s="39"/>
      <c r="Y366" s="39"/>
      <c r="Z366" s="39"/>
      <c r="AA366" s="39"/>
      <c r="AB366" s="39"/>
      <c r="AC366" s="39"/>
      <c r="AD366" s="39"/>
      <c r="AE366" s="39"/>
      <c r="AR366" s="232" t="s">
        <v>139</v>
      </c>
      <c r="AT366" s="232" t="s">
        <v>135</v>
      </c>
      <c r="AU366" s="232" t="s">
        <v>85</v>
      </c>
      <c r="AY366" s="18" t="s">
        <v>133</v>
      </c>
      <c r="BE366" s="233">
        <f>IF(N366="základní",J366,0)</f>
        <v>0</v>
      </c>
      <c r="BF366" s="233">
        <f>IF(N366="snížená",J366,0)</f>
        <v>0</v>
      </c>
      <c r="BG366" s="233">
        <f>IF(N366="zákl. přenesená",J366,0)</f>
        <v>0</v>
      </c>
      <c r="BH366" s="233">
        <f>IF(N366="sníž. přenesená",J366,0)</f>
        <v>0</v>
      </c>
      <c r="BI366" s="233">
        <f>IF(N366="nulová",J366,0)</f>
        <v>0</v>
      </c>
      <c r="BJ366" s="18" t="s">
        <v>83</v>
      </c>
      <c r="BK366" s="233">
        <f>ROUND(I366*H366,2)</f>
        <v>0</v>
      </c>
      <c r="BL366" s="18" t="s">
        <v>139</v>
      </c>
      <c r="BM366" s="232" t="s">
        <v>525</v>
      </c>
    </row>
    <row r="367" s="13" customFormat="1">
      <c r="A367" s="13"/>
      <c r="B367" s="234"/>
      <c r="C367" s="235"/>
      <c r="D367" s="236" t="s">
        <v>141</v>
      </c>
      <c r="E367" s="237" t="s">
        <v>1</v>
      </c>
      <c r="F367" s="238" t="s">
        <v>526</v>
      </c>
      <c r="G367" s="235"/>
      <c r="H367" s="237" t="s">
        <v>1</v>
      </c>
      <c r="I367" s="239"/>
      <c r="J367" s="235"/>
      <c r="K367" s="235"/>
      <c r="L367" s="240"/>
      <c r="M367" s="241"/>
      <c r="N367" s="242"/>
      <c r="O367" s="242"/>
      <c r="P367" s="242"/>
      <c r="Q367" s="242"/>
      <c r="R367" s="242"/>
      <c r="S367" s="242"/>
      <c r="T367" s="243"/>
      <c r="U367" s="13"/>
      <c r="V367" s="13"/>
      <c r="W367" s="13"/>
      <c r="X367" s="13"/>
      <c r="Y367" s="13"/>
      <c r="Z367" s="13"/>
      <c r="AA367" s="13"/>
      <c r="AB367" s="13"/>
      <c r="AC367" s="13"/>
      <c r="AD367" s="13"/>
      <c r="AE367" s="13"/>
      <c r="AT367" s="244" t="s">
        <v>141</v>
      </c>
      <c r="AU367" s="244" t="s">
        <v>85</v>
      </c>
      <c r="AV367" s="13" t="s">
        <v>83</v>
      </c>
      <c r="AW367" s="13" t="s">
        <v>32</v>
      </c>
      <c r="AX367" s="13" t="s">
        <v>75</v>
      </c>
      <c r="AY367" s="244" t="s">
        <v>133</v>
      </c>
    </row>
    <row r="368" s="14" customFormat="1">
      <c r="A368" s="14"/>
      <c r="B368" s="245"/>
      <c r="C368" s="246"/>
      <c r="D368" s="236" t="s">
        <v>141</v>
      </c>
      <c r="E368" s="247" t="s">
        <v>1</v>
      </c>
      <c r="F368" s="248" t="s">
        <v>527</v>
      </c>
      <c r="G368" s="246"/>
      <c r="H368" s="249">
        <v>327.19999999999999</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141</v>
      </c>
      <c r="AU368" s="255" t="s">
        <v>85</v>
      </c>
      <c r="AV368" s="14" t="s">
        <v>85</v>
      </c>
      <c r="AW368" s="14" t="s">
        <v>32</v>
      </c>
      <c r="AX368" s="14" t="s">
        <v>83</v>
      </c>
      <c r="AY368" s="255" t="s">
        <v>133</v>
      </c>
    </row>
    <row r="369" s="2" customFormat="1" ht="16.5" customHeight="1">
      <c r="A369" s="39"/>
      <c r="B369" s="40"/>
      <c r="C369" s="220" t="s">
        <v>528</v>
      </c>
      <c r="D369" s="220" t="s">
        <v>135</v>
      </c>
      <c r="E369" s="221" t="s">
        <v>529</v>
      </c>
      <c r="F369" s="222" t="s">
        <v>530</v>
      </c>
      <c r="G369" s="223" t="s">
        <v>190</v>
      </c>
      <c r="H369" s="224">
        <v>327.19999999999999</v>
      </c>
      <c r="I369" s="225"/>
      <c r="J369" s="226">
        <f>ROUND(I369*H369,2)</f>
        <v>0</v>
      </c>
      <c r="K369" s="227"/>
      <c r="L369" s="45"/>
      <c r="M369" s="228" t="s">
        <v>1</v>
      </c>
      <c r="N369" s="229" t="s">
        <v>40</v>
      </c>
      <c r="O369" s="92"/>
      <c r="P369" s="230">
        <f>O369*H369</f>
        <v>0</v>
      </c>
      <c r="Q369" s="230">
        <v>0.00010000000000000001</v>
      </c>
      <c r="R369" s="230">
        <f>Q369*H369</f>
        <v>0.032719999999999999</v>
      </c>
      <c r="S369" s="230">
        <v>0</v>
      </c>
      <c r="T369" s="231">
        <f>S369*H369</f>
        <v>0</v>
      </c>
      <c r="U369" s="39"/>
      <c r="V369" s="39"/>
      <c r="W369" s="39"/>
      <c r="X369" s="39"/>
      <c r="Y369" s="39"/>
      <c r="Z369" s="39"/>
      <c r="AA369" s="39"/>
      <c r="AB369" s="39"/>
      <c r="AC369" s="39"/>
      <c r="AD369" s="39"/>
      <c r="AE369" s="39"/>
      <c r="AR369" s="232" t="s">
        <v>139</v>
      </c>
      <c r="AT369" s="232" t="s">
        <v>135</v>
      </c>
      <c r="AU369" s="232" t="s">
        <v>85</v>
      </c>
      <c r="AY369" s="18" t="s">
        <v>133</v>
      </c>
      <c r="BE369" s="233">
        <f>IF(N369="základní",J369,0)</f>
        <v>0</v>
      </c>
      <c r="BF369" s="233">
        <f>IF(N369="snížená",J369,0)</f>
        <v>0</v>
      </c>
      <c r="BG369" s="233">
        <f>IF(N369="zákl. přenesená",J369,0)</f>
        <v>0</v>
      </c>
      <c r="BH369" s="233">
        <f>IF(N369="sníž. přenesená",J369,0)</f>
        <v>0</v>
      </c>
      <c r="BI369" s="233">
        <f>IF(N369="nulová",J369,0)</f>
        <v>0</v>
      </c>
      <c r="BJ369" s="18" t="s">
        <v>83</v>
      </c>
      <c r="BK369" s="233">
        <f>ROUND(I369*H369,2)</f>
        <v>0</v>
      </c>
      <c r="BL369" s="18" t="s">
        <v>139</v>
      </c>
      <c r="BM369" s="232" t="s">
        <v>531</v>
      </c>
    </row>
    <row r="370" s="13" customFormat="1">
      <c r="A370" s="13"/>
      <c r="B370" s="234"/>
      <c r="C370" s="235"/>
      <c r="D370" s="236" t="s">
        <v>141</v>
      </c>
      <c r="E370" s="237" t="s">
        <v>1</v>
      </c>
      <c r="F370" s="238" t="s">
        <v>532</v>
      </c>
      <c r="G370" s="235"/>
      <c r="H370" s="237" t="s">
        <v>1</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141</v>
      </c>
      <c r="AU370" s="244" t="s">
        <v>85</v>
      </c>
      <c r="AV370" s="13" t="s">
        <v>83</v>
      </c>
      <c r="AW370" s="13" t="s">
        <v>32</v>
      </c>
      <c r="AX370" s="13" t="s">
        <v>75</v>
      </c>
      <c r="AY370" s="244" t="s">
        <v>133</v>
      </c>
    </row>
    <row r="371" s="14" customFormat="1">
      <c r="A371" s="14"/>
      <c r="B371" s="245"/>
      <c r="C371" s="246"/>
      <c r="D371" s="236" t="s">
        <v>141</v>
      </c>
      <c r="E371" s="247" t="s">
        <v>1</v>
      </c>
      <c r="F371" s="248" t="s">
        <v>527</v>
      </c>
      <c r="G371" s="246"/>
      <c r="H371" s="249">
        <v>327.19999999999999</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141</v>
      </c>
      <c r="AU371" s="255" t="s">
        <v>85</v>
      </c>
      <c r="AV371" s="14" t="s">
        <v>85</v>
      </c>
      <c r="AW371" s="14" t="s">
        <v>32</v>
      </c>
      <c r="AX371" s="14" t="s">
        <v>83</v>
      </c>
      <c r="AY371" s="255" t="s">
        <v>133</v>
      </c>
    </row>
    <row r="372" s="2" customFormat="1" ht="16.5" customHeight="1">
      <c r="A372" s="39"/>
      <c r="B372" s="40"/>
      <c r="C372" s="220" t="s">
        <v>533</v>
      </c>
      <c r="D372" s="220" t="s">
        <v>135</v>
      </c>
      <c r="E372" s="221" t="s">
        <v>534</v>
      </c>
      <c r="F372" s="222" t="s">
        <v>535</v>
      </c>
      <c r="G372" s="223" t="s">
        <v>440</v>
      </c>
      <c r="H372" s="224">
        <v>2</v>
      </c>
      <c r="I372" s="225"/>
      <c r="J372" s="226">
        <f>ROUND(I372*H372,2)</f>
        <v>0</v>
      </c>
      <c r="K372" s="227"/>
      <c r="L372" s="45"/>
      <c r="M372" s="228" t="s">
        <v>1</v>
      </c>
      <c r="N372" s="229" t="s">
        <v>40</v>
      </c>
      <c r="O372" s="92"/>
      <c r="P372" s="230">
        <f>O372*H372</f>
        <v>0</v>
      </c>
      <c r="Q372" s="230">
        <v>0.010189999999999999</v>
      </c>
      <c r="R372" s="230">
        <f>Q372*H372</f>
        <v>0.020379999999999999</v>
      </c>
      <c r="S372" s="230">
        <v>0</v>
      </c>
      <c r="T372" s="231">
        <f>S372*H372</f>
        <v>0</v>
      </c>
      <c r="U372" s="39"/>
      <c r="V372" s="39"/>
      <c r="W372" s="39"/>
      <c r="X372" s="39"/>
      <c r="Y372" s="39"/>
      <c r="Z372" s="39"/>
      <c r="AA372" s="39"/>
      <c r="AB372" s="39"/>
      <c r="AC372" s="39"/>
      <c r="AD372" s="39"/>
      <c r="AE372" s="39"/>
      <c r="AR372" s="232" t="s">
        <v>139</v>
      </c>
      <c r="AT372" s="232" t="s">
        <v>135</v>
      </c>
      <c r="AU372" s="232" t="s">
        <v>85</v>
      </c>
      <c r="AY372" s="18" t="s">
        <v>133</v>
      </c>
      <c r="BE372" s="233">
        <f>IF(N372="základní",J372,0)</f>
        <v>0</v>
      </c>
      <c r="BF372" s="233">
        <f>IF(N372="snížená",J372,0)</f>
        <v>0</v>
      </c>
      <c r="BG372" s="233">
        <f>IF(N372="zákl. přenesená",J372,0)</f>
        <v>0</v>
      </c>
      <c r="BH372" s="233">
        <f>IF(N372="sníž. přenesená",J372,0)</f>
        <v>0</v>
      </c>
      <c r="BI372" s="233">
        <f>IF(N372="nulová",J372,0)</f>
        <v>0</v>
      </c>
      <c r="BJ372" s="18" t="s">
        <v>83</v>
      </c>
      <c r="BK372" s="233">
        <f>ROUND(I372*H372,2)</f>
        <v>0</v>
      </c>
      <c r="BL372" s="18" t="s">
        <v>139</v>
      </c>
      <c r="BM372" s="232" t="s">
        <v>536</v>
      </c>
    </row>
    <row r="373" s="14" customFormat="1">
      <c r="A373" s="14"/>
      <c r="B373" s="245"/>
      <c r="C373" s="246"/>
      <c r="D373" s="236" t="s">
        <v>141</v>
      </c>
      <c r="E373" s="247" t="s">
        <v>1</v>
      </c>
      <c r="F373" s="248" t="s">
        <v>85</v>
      </c>
      <c r="G373" s="246"/>
      <c r="H373" s="249">
        <v>2</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141</v>
      </c>
      <c r="AU373" s="255" t="s">
        <v>85</v>
      </c>
      <c r="AV373" s="14" t="s">
        <v>85</v>
      </c>
      <c r="AW373" s="14" t="s">
        <v>32</v>
      </c>
      <c r="AX373" s="14" t="s">
        <v>83</v>
      </c>
      <c r="AY373" s="255" t="s">
        <v>133</v>
      </c>
    </row>
    <row r="374" s="2" customFormat="1" ht="16.5" customHeight="1">
      <c r="A374" s="39"/>
      <c r="B374" s="40"/>
      <c r="C374" s="278" t="s">
        <v>537</v>
      </c>
      <c r="D374" s="278" t="s">
        <v>312</v>
      </c>
      <c r="E374" s="279" t="s">
        <v>538</v>
      </c>
      <c r="F374" s="280" t="s">
        <v>539</v>
      </c>
      <c r="G374" s="281" t="s">
        <v>440</v>
      </c>
      <c r="H374" s="282">
        <v>2</v>
      </c>
      <c r="I374" s="283"/>
      <c r="J374" s="284">
        <f>ROUND(I374*H374,2)</f>
        <v>0</v>
      </c>
      <c r="K374" s="285"/>
      <c r="L374" s="286"/>
      <c r="M374" s="287" t="s">
        <v>1</v>
      </c>
      <c r="N374" s="288" t="s">
        <v>40</v>
      </c>
      <c r="O374" s="92"/>
      <c r="P374" s="230">
        <f>O374*H374</f>
        <v>0</v>
      </c>
      <c r="Q374" s="230">
        <v>0.37</v>
      </c>
      <c r="R374" s="230">
        <f>Q374*H374</f>
        <v>0.73999999999999999</v>
      </c>
      <c r="S374" s="230">
        <v>0</v>
      </c>
      <c r="T374" s="231">
        <f>S374*H374</f>
        <v>0</v>
      </c>
      <c r="U374" s="39"/>
      <c r="V374" s="39"/>
      <c r="W374" s="39"/>
      <c r="X374" s="39"/>
      <c r="Y374" s="39"/>
      <c r="Z374" s="39"/>
      <c r="AA374" s="39"/>
      <c r="AB374" s="39"/>
      <c r="AC374" s="39"/>
      <c r="AD374" s="39"/>
      <c r="AE374" s="39"/>
      <c r="AR374" s="232" t="s">
        <v>187</v>
      </c>
      <c r="AT374" s="232" t="s">
        <v>312</v>
      </c>
      <c r="AU374" s="232" t="s">
        <v>85</v>
      </c>
      <c r="AY374" s="18" t="s">
        <v>133</v>
      </c>
      <c r="BE374" s="233">
        <f>IF(N374="základní",J374,0)</f>
        <v>0</v>
      </c>
      <c r="BF374" s="233">
        <f>IF(N374="snížená",J374,0)</f>
        <v>0</v>
      </c>
      <c r="BG374" s="233">
        <f>IF(N374="zákl. přenesená",J374,0)</f>
        <v>0</v>
      </c>
      <c r="BH374" s="233">
        <f>IF(N374="sníž. přenesená",J374,0)</f>
        <v>0</v>
      </c>
      <c r="BI374" s="233">
        <f>IF(N374="nulová",J374,0)</f>
        <v>0</v>
      </c>
      <c r="BJ374" s="18" t="s">
        <v>83</v>
      </c>
      <c r="BK374" s="233">
        <f>ROUND(I374*H374,2)</f>
        <v>0</v>
      </c>
      <c r="BL374" s="18" t="s">
        <v>139</v>
      </c>
      <c r="BM374" s="232" t="s">
        <v>540</v>
      </c>
    </row>
    <row r="375" s="14" customFormat="1">
      <c r="A375" s="14"/>
      <c r="B375" s="245"/>
      <c r="C375" s="246"/>
      <c r="D375" s="236" t="s">
        <v>141</v>
      </c>
      <c r="E375" s="247" t="s">
        <v>1</v>
      </c>
      <c r="F375" s="248" t="s">
        <v>85</v>
      </c>
      <c r="G375" s="246"/>
      <c r="H375" s="249">
        <v>2</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141</v>
      </c>
      <c r="AU375" s="255" t="s">
        <v>85</v>
      </c>
      <c r="AV375" s="14" t="s">
        <v>85</v>
      </c>
      <c r="AW375" s="14" t="s">
        <v>32</v>
      </c>
      <c r="AX375" s="14" t="s">
        <v>83</v>
      </c>
      <c r="AY375" s="255" t="s">
        <v>133</v>
      </c>
    </row>
    <row r="376" s="2" customFormat="1" ht="16.5" customHeight="1">
      <c r="A376" s="39"/>
      <c r="B376" s="40"/>
      <c r="C376" s="220" t="s">
        <v>541</v>
      </c>
      <c r="D376" s="220" t="s">
        <v>135</v>
      </c>
      <c r="E376" s="221" t="s">
        <v>542</v>
      </c>
      <c r="F376" s="222" t="s">
        <v>543</v>
      </c>
      <c r="G376" s="223" t="s">
        <v>440</v>
      </c>
      <c r="H376" s="224">
        <v>5</v>
      </c>
      <c r="I376" s="225"/>
      <c r="J376" s="226">
        <f>ROUND(I376*H376,2)</f>
        <v>0</v>
      </c>
      <c r="K376" s="227"/>
      <c r="L376" s="45"/>
      <c r="M376" s="228" t="s">
        <v>1</v>
      </c>
      <c r="N376" s="229" t="s">
        <v>40</v>
      </c>
      <c r="O376" s="92"/>
      <c r="P376" s="230">
        <f>O376*H376</f>
        <v>0</v>
      </c>
      <c r="Q376" s="230">
        <v>0.12303</v>
      </c>
      <c r="R376" s="230">
        <f>Q376*H376</f>
        <v>0.61514999999999997</v>
      </c>
      <c r="S376" s="230">
        <v>0</v>
      </c>
      <c r="T376" s="231">
        <f>S376*H376</f>
        <v>0</v>
      </c>
      <c r="U376" s="39"/>
      <c r="V376" s="39"/>
      <c r="W376" s="39"/>
      <c r="X376" s="39"/>
      <c r="Y376" s="39"/>
      <c r="Z376" s="39"/>
      <c r="AA376" s="39"/>
      <c r="AB376" s="39"/>
      <c r="AC376" s="39"/>
      <c r="AD376" s="39"/>
      <c r="AE376" s="39"/>
      <c r="AR376" s="232" t="s">
        <v>139</v>
      </c>
      <c r="AT376" s="232" t="s">
        <v>135</v>
      </c>
      <c r="AU376" s="232" t="s">
        <v>85</v>
      </c>
      <c r="AY376" s="18" t="s">
        <v>133</v>
      </c>
      <c r="BE376" s="233">
        <f>IF(N376="základní",J376,0)</f>
        <v>0</v>
      </c>
      <c r="BF376" s="233">
        <f>IF(N376="snížená",J376,0)</f>
        <v>0</v>
      </c>
      <c r="BG376" s="233">
        <f>IF(N376="zákl. přenesená",J376,0)</f>
        <v>0</v>
      </c>
      <c r="BH376" s="233">
        <f>IF(N376="sníž. přenesená",J376,0)</f>
        <v>0</v>
      </c>
      <c r="BI376" s="233">
        <f>IF(N376="nulová",J376,0)</f>
        <v>0</v>
      </c>
      <c r="BJ376" s="18" t="s">
        <v>83</v>
      </c>
      <c r="BK376" s="233">
        <f>ROUND(I376*H376,2)</f>
        <v>0</v>
      </c>
      <c r="BL376" s="18" t="s">
        <v>139</v>
      </c>
      <c r="BM376" s="232" t="s">
        <v>544</v>
      </c>
    </row>
    <row r="377" s="14" customFormat="1">
      <c r="A377" s="14"/>
      <c r="B377" s="245"/>
      <c r="C377" s="246"/>
      <c r="D377" s="236" t="s">
        <v>141</v>
      </c>
      <c r="E377" s="247" t="s">
        <v>1</v>
      </c>
      <c r="F377" s="248" t="s">
        <v>545</v>
      </c>
      <c r="G377" s="246"/>
      <c r="H377" s="249">
        <v>5</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141</v>
      </c>
      <c r="AU377" s="255" t="s">
        <v>85</v>
      </c>
      <c r="AV377" s="14" t="s">
        <v>85</v>
      </c>
      <c r="AW377" s="14" t="s">
        <v>32</v>
      </c>
      <c r="AX377" s="14" t="s">
        <v>83</v>
      </c>
      <c r="AY377" s="255" t="s">
        <v>133</v>
      </c>
    </row>
    <row r="378" s="2" customFormat="1" ht="16.5" customHeight="1">
      <c r="A378" s="39"/>
      <c r="B378" s="40"/>
      <c r="C378" s="278" t="s">
        <v>546</v>
      </c>
      <c r="D378" s="278" t="s">
        <v>312</v>
      </c>
      <c r="E378" s="279" t="s">
        <v>547</v>
      </c>
      <c r="F378" s="280" t="s">
        <v>548</v>
      </c>
      <c r="G378" s="281" t="s">
        <v>440</v>
      </c>
      <c r="H378" s="282">
        <v>5</v>
      </c>
      <c r="I378" s="283"/>
      <c r="J378" s="284">
        <f>ROUND(I378*H378,2)</f>
        <v>0</v>
      </c>
      <c r="K378" s="285"/>
      <c r="L378" s="286"/>
      <c r="M378" s="287" t="s">
        <v>1</v>
      </c>
      <c r="N378" s="288" t="s">
        <v>40</v>
      </c>
      <c r="O378" s="92"/>
      <c r="P378" s="230">
        <f>O378*H378</f>
        <v>0</v>
      </c>
      <c r="Q378" s="230">
        <v>0.013299999999999999</v>
      </c>
      <c r="R378" s="230">
        <f>Q378*H378</f>
        <v>0.066500000000000004</v>
      </c>
      <c r="S378" s="230">
        <v>0</v>
      </c>
      <c r="T378" s="231">
        <f>S378*H378</f>
        <v>0</v>
      </c>
      <c r="U378" s="39"/>
      <c r="V378" s="39"/>
      <c r="W378" s="39"/>
      <c r="X378" s="39"/>
      <c r="Y378" s="39"/>
      <c r="Z378" s="39"/>
      <c r="AA378" s="39"/>
      <c r="AB378" s="39"/>
      <c r="AC378" s="39"/>
      <c r="AD378" s="39"/>
      <c r="AE378" s="39"/>
      <c r="AR378" s="232" t="s">
        <v>187</v>
      </c>
      <c r="AT378" s="232" t="s">
        <v>312</v>
      </c>
      <c r="AU378" s="232" t="s">
        <v>85</v>
      </c>
      <c r="AY378" s="18" t="s">
        <v>133</v>
      </c>
      <c r="BE378" s="233">
        <f>IF(N378="základní",J378,0)</f>
        <v>0</v>
      </c>
      <c r="BF378" s="233">
        <f>IF(N378="snížená",J378,0)</f>
        <v>0</v>
      </c>
      <c r="BG378" s="233">
        <f>IF(N378="zákl. přenesená",J378,0)</f>
        <v>0</v>
      </c>
      <c r="BH378" s="233">
        <f>IF(N378="sníž. přenesená",J378,0)</f>
        <v>0</v>
      </c>
      <c r="BI378" s="233">
        <f>IF(N378="nulová",J378,0)</f>
        <v>0</v>
      </c>
      <c r="BJ378" s="18" t="s">
        <v>83</v>
      </c>
      <c r="BK378" s="233">
        <f>ROUND(I378*H378,2)</f>
        <v>0</v>
      </c>
      <c r="BL378" s="18" t="s">
        <v>139</v>
      </c>
      <c r="BM378" s="232" t="s">
        <v>549</v>
      </c>
    </row>
    <row r="379" s="14" customFormat="1">
      <c r="A379" s="14"/>
      <c r="B379" s="245"/>
      <c r="C379" s="246"/>
      <c r="D379" s="236" t="s">
        <v>141</v>
      </c>
      <c r="E379" s="247" t="s">
        <v>1</v>
      </c>
      <c r="F379" s="248" t="s">
        <v>545</v>
      </c>
      <c r="G379" s="246"/>
      <c r="H379" s="249">
        <v>5</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141</v>
      </c>
      <c r="AU379" s="255" t="s">
        <v>85</v>
      </c>
      <c r="AV379" s="14" t="s">
        <v>85</v>
      </c>
      <c r="AW379" s="14" t="s">
        <v>32</v>
      </c>
      <c r="AX379" s="14" t="s">
        <v>83</v>
      </c>
      <c r="AY379" s="255" t="s">
        <v>133</v>
      </c>
    </row>
    <row r="380" s="2" customFormat="1" ht="16.5" customHeight="1">
      <c r="A380" s="39"/>
      <c r="B380" s="40"/>
      <c r="C380" s="278" t="s">
        <v>550</v>
      </c>
      <c r="D380" s="278" t="s">
        <v>312</v>
      </c>
      <c r="E380" s="279" t="s">
        <v>551</v>
      </c>
      <c r="F380" s="280" t="s">
        <v>552</v>
      </c>
      <c r="G380" s="281" t="s">
        <v>440</v>
      </c>
      <c r="H380" s="282">
        <v>5</v>
      </c>
      <c r="I380" s="283"/>
      <c r="J380" s="284">
        <f>ROUND(I380*H380,2)</f>
        <v>0</v>
      </c>
      <c r="K380" s="285"/>
      <c r="L380" s="286"/>
      <c r="M380" s="287" t="s">
        <v>1</v>
      </c>
      <c r="N380" s="288" t="s">
        <v>40</v>
      </c>
      <c r="O380" s="92"/>
      <c r="P380" s="230">
        <f>O380*H380</f>
        <v>0</v>
      </c>
      <c r="Q380" s="230">
        <v>0.00089999999999999998</v>
      </c>
      <c r="R380" s="230">
        <f>Q380*H380</f>
        <v>0.0044999999999999997</v>
      </c>
      <c r="S380" s="230">
        <v>0</v>
      </c>
      <c r="T380" s="231">
        <f>S380*H380</f>
        <v>0</v>
      </c>
      <c r="U380" s="39"/>
      <c r="V380" s="39"/>
      <c r="W380" s="39"/>
      <c r="X380" s="39"/>
      <c r="Y380" s="39"/>
      <c r="Z380" s="39"/>
      <c r="AA380" s="39"/>
      <c r="AB380" s="39"/>
      <c r="AC380" s="39"/>
      <c r="AD380" s="39"/>
      <c r="AE380" s="39"/>
      <c r="AR380" s="232" t="s">
        <v>187</v>
      </c>
      <c r="AT380" s="232" t="s">
        <v>312</v>
      </c>
      <c r="AU380" s="232" t="s">
        <v>85</v>
      </c>
      <c r="AY380" s="18" t="s">
        <v>133</v>
      </c>
      <c r="BE380" s="233">
        <f>IF(N380="základní",J380,0)</f>
        <v>0</v>
      </c>
      <c r="BF380" s="233">
        <f>IF(N380="snížená",J380,0)</f>
        <v>0</v>
      </c>
      <c r="BG380" s="233">
        <f>IF(N380="zákl. přenesená",J380,0)</f>
        <v>0</v>
      </c>
      <c r="BH380" s="233">
        <f>IF(N380="sníž. přenesená",J380,0)</f>
        <v>0</v>
      </c>
      <c r="BI380" s="233">
        <f>IF(N380="nulová",J380,0)</f>
        <v>0</v>
      </c>
      <c r="BJ380" s="18" t="s">
        <v>83</v>
      </c>
      <c r="BK380" s="233">
        <f>ROUND(I380*H380,2)</f>
        <v>0</v>
      </c>
      <c r="BL380" s="18" t="s">
        <v>139</v>
      </c>
      <c r="BM380" s="232" t="s">
        <v>553</v>
      </c>
    </row>
    <row r="381" s="14" customFormat="1">
      <c r="A381" s="14"/>
      <c r="B381" s="245"/>
      <c r="C381" s="246"/>
      <c r="D381" s="236" t="s">
        <v>141</v>
      </c>
      <c r="E381" s="247" t="s">
        <v>1</v>
      </c>
      <c r="F381" s="248" t="s">
        <v>545</v>
      </c>
      <c r="G381" s="246"/>
      <c r="H381" s="249">
        <v>5</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141</v>
      </c>
      <c r="AU381" s="255" t="s">
        <v>85</v>
      </c>
      <c r="AV381" s="14" t="s">
        <v>85</v>
      </c>
      <c r="AW381" s="14" t="s">
        <v>32</v>
      </c>
      <c r="AX381" s="14" t="s">
        <v>83</v>
      </c>
      <c r="AY381" s="255" t="s">
        <v>133</v>
      </c>
    </row>
    <row r="382" s="2" customFormat="1" ht="16.5" customHeight="1">
      <c r="A382" s="39"/>
      <c r="B382" s="40"/>
      <c r="C382" s="220" t="s">
        <v>554</v>
      </c>
      <c r="D382" s="220" t="s">
        <v>135</v>
      </c>
      <c r="E382" s="221" t="s">
        <v>555</v>
      </c>
      <c r="F382" s="222" t="s">
        <v>556</v>
      </c>
      <c r="G382" s="223" t="s">
        <v>440</v>
      </c>
      <c r="H382" s="224">
        <v>4</v>
      </c>
      <c r="I382" s="225"/>
      <c r="J382" s="226">
        <f>ROUND(I382*H382,2)</f>
        <v>0</v>
      </c>
      <c r="K382" s="227"/>
      <c r="L382" s="45"/>
      <c r="M382" s="228" t="s">
        <v>1</v>
      </c>
      <c r="N382" s="229" t="s">
        <v>40</v>
      </c>
      <c r="O382" s="92"/>
      <c r="P382" s="230">
        <f>O382*H382</f>
        <v>0</v>
      </c>
      <c r="Q382" s="230">
        <v>0.32906000000000002</v>
      </c>
      <c r="R382" s="230">
        <f>Q382*H382</f>
        <v>1.3162400000000001</v>
      </c>
      <c r="S382" s="230">
        <v>0</v>
      </c>
      <c r="T382" s="231">
        <f>S382*H382</f>
        <v>0</v>
      </c>
      <c r="U382" s="39"/>
      <c r="V382" s="39"/>
      <c r="W382" s="39"/>
      <c r="X382" s="39"/>
      <c r="Y382" s="39"/>
      <c r="Z382" s="39"/>
      <c r="AA382" s="39"/>
      <c r="AB382" s="39"/>
      <c r="AC382" s="39"/>
      <c r="AD382" s="39"/>
      <c r="AE382" s="39"/>
      <c r="AR382" s="232" t="s">
        <v>139</v>
      </c>
      <c r="AT382" s="232" t="s">
        <v>135</v>
      </c>
      <c r="AU382" s="232" t="s">
        <v>85</v>
      </c>
      <c r="AY382" s="18" t="s">
        <v>133</v>
      </c>
      <c r="BE382" s="233">
        <f>IF(N382="základní",J382,0)</f>
        <v>0</v>
      </c>
      <c r="BF382" s="233">
        <f>IF(N382="snížená",J382,0)</f>
        <v>0</v>
      </c>
      <c r="BG382" s="233">
        <f>IF(N382="zákl. přenesená",J382,0)</f>
        <v>0</v>
      </c>
      <c r="BH382" s="233">
        <f>IF(N382="sníž. přenesená",J382,0)</f>
        <v>0</v>
      </c>
      <c r="BI382" s="233">
        <f>IF(N382="nulová",J382,0)</f>
        <v>0</v>
      </c>
      <c r="BJ382" s="18" t="s">
        <v>83</v>
      </c>
      <c r="BK382" s="233">
        <f>ROUND(I382*H382,2)</f>
        <v>0</v>
      </c>
      <c r="BL382" s="18" t="s">
        <v>139</v>
      </c>
      <c r="BM382" s="232" t="s">
        <v>557</v>
      </c>
    </row>
    <row r="383" s="14" customFormat="1">
      <c r="A383" s="14"/>
      <c r="B383" s="245"/>
      <c r="C383" s="246"/>
      <c r="D383" s="236" t="s">
        <v>141</v>
      </c>
      <c r="E383" s="247" t="s">
        <v>1</v>
      </c>
      <c r="F383" s="248" t="s">
        <v>139</v>
      </c>
      <c r="G383" s="246"/>
      <c r="H383" s="249">
        <v>4</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141</v>
      </c>
      <c r="AU383" s="255" t="s">
        <v>85</v>
      </c>
      <c r="AV383" s="14" t="s">
        <v>85</v>
      </c>
      <c r="AW383" s="14" t="s">
        <v>32</v>
      </c>
      <c r="AX383" s="14" t="s">
        <v>83</v>
      </c>
      <c r="AY383" s="255" t="s">
        <v>133</v>
      </c>
    </row>
    <row r="384" s="2" customFormat="1" ht="16.5" customHeight="1">
      <c r="A384" s="39"/>
      <c r="B384" s="40"/>
      <c r="C384" s="278" t="s">
        <v>558</v>
      </c>
      <c r="D384" s="278" t="s">
        <v>312</v>
      </c>
      <c r="E384" s="279" t="s">
        <v>559</v>
      </c>
      <c r="F384" s="280" t="s">
        <v>560</v>
      </c>
      <c r="G384" s="281" t="s">
        <v>440</v>
      </c>
      <c r="H384" s="282">
        <v>4</v>
      </c>
      <c r="I384" s="283"/>
      <c r="J384" s="284">
        <f>ROUND(I384*H384,2)</f>
        <v>0</v>
      </c>
      <c r="K384" s="285"/>
      <c r="L384" s="286"/>
      <c r="M384" s="287" t="s">
        <v>1</v>
      </c>
      <c r="N384" s="288" t="s">
        <v>40</v>
      </c>
      <c r="O384" s="92"/>
      <c r="P384" s="230">
        <f>O384*H384</f>
        <v>0</v>
      </c>
      <c r="Q384" s="230">
        <v>0.029499999999999998</v>
      </c>
      <c r="R384" s="230">
        <f>Q384*H384</f>
        <v>0.11799999999999999</v>
      </c>
      <c r="S384" s="230">
        <v>0</v>
      </c>
      <c r="T384" s="231">
        <f>S384*H384</f>
        <v>0</v>
      </c>
      <c r="U384" s="39"/>
      <c r="V384" s="39"/>
      <c r="W384" s="39"/>
      <c r="X384" s="39"/>
      <c r="Y384" s="39"/>
      <c r="Z384" s="39"/>
      <c r="AA384" s="39"/>
      <c r="AB384" s="39"/>
      <c r="AC384" s="39"/>
      <c r="AD384" s="39"/>
      <c r="AE384" s="39"/>
      <c r="AR384" s="232" t="s">
        <v>187</v>
      </c>
      <c r="AT384" s="232" t="s">
        <v>312</v>
      </c>
      <c r="AU384" s="232" t="s">
        <v>85</v>
      </c>
      <c r="AY384" s="18" t="s">
        <v>133</v>
      </c>
      <c r="BE384" s="233">
        <f>IF(N384="základní",J384,0)</f>
        <v>0</v>
      </c>
      <c r="BF384" s="233">
        <f>IF(N384="snížená",J384,0)</f>
        <v>0</v>
      </c>
      <c r="BG384" s="233">
        <f>IF(N384="zákl. přenesená",J384,0)</f>
        <v>0</v>
      </c>
      <c r="BH384" s="233">
        <f>IF(N384="sníž. přenesená",J384,0)</f>
        <v>0</v>
      </c>
      <c r="BI384" s="233">
        <f>IF(N384="nulová",J384,0)</f>
        <v>0</v>
      </c>
      <c r="BJ384" s="18" t="s">
        <v>83</v>
      </c>
      <c r="BK384" s="233">
        <f>ROUND(I384*H384,2)</f>
        <v>0</v>
      </c>
      <c r="BL384" s="18" t="s">
        <v>139</v>
      </c>
      <c r="BM384" s="232" t="s">
        <v>561</v>
      </c>
    </row>
    <row r="385" s="14" customFormat="1">
      <c r="A385" s="14"/>
      <c r="B385" s="245"/>
      <c r="C385" s="246"/>
      <c r="D385" s="236" t="s">
        <v>141</v>
      </c>
      <c r="E385" s="247" t="s">
        <v>1</v>
      </c>
      <c r="F385" s="248" t="s">
        <v>139</v>
      </c>
      <c r="G385" s="246"/>
      <c r="H385" s="249">
        <v>4</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141</v>
      </c>
      <c r="AU385" s="255" t="s">
        <v>85</v>
      </c>
      <c r="AV385" s="14" t="s">
        <v>85</v>
      </c>
      <c r="AW385" s="14" t="s">
        <v>32</v>
      </c>
      <c r="AX385" s="14" t="s">
        <v>83</v>
      </c>
      <c r="AY385" s="255" t="s">
        <v>133</v>
      </c>
    </row>
    <row r="386" s="2" customFormat="1" ht="16.5" customHeight="1">
      <c r="A386" s="39"/>
      <c r="B386" s="40"/>
      <c r="C386" s="278" t="s">
        <v>562</v>
      </c>
      <c r="D386" s="278" t="s">
        <v>312</v>
      </c>
      <c r="E386" s="279" t="s">
        <v>563</v>
      </c>
      <c r="F386" s="280" t="s">
        <v>564</v>
      </c>
      <c r="G386" s="281" t="s">
        <v>440</v>
      </c>
      <c r="H386" s="282">
        <v>4</v>
      </c>
      <c r="I386" s="283"/>
      <c r="J386" s="284">
        <f>ROUND(I386*H386,2)</f>
        <v>0</v>
      </c>
      <c r="K386" s="285"/>
      <c r="L386" s="286"/>
      <c r="M386" s="287" t="s">
        <v>1</v>
      </c>
      <c r="N386" s="288" t="s">
        <v>40</v>
      </c>
      <c r="O386" s="92"/>
      <c r="P386" s="230">
        <f>O386*H386</f>
        <v>0</v>
      </c>
      <c r="Q386" s="230">
        <v>0.0025000000000000001</v>
      </c>
      <c r="R386" s="230">
        <f>Q386*H386</f>
        <v>0.01</v>
      </c>
      <c r="S386" s="230">
        <v>0</v>
      </c>
      <c r="T386" s="231">
        <f>S386*H386</f>
        <v>0</v>
      </c>
      <c r="U386" s="39"/>
      <c r="V386" s="39"/>
      <c r="W386" s="39"/>
      <c r="X386" s="39"/>
      <c r="Y386" s="39"/>
      <c r="Z386" s="39"/>
      <c r="AA386" s="39"/>
      <c r="AB386" s="39"/>
      <c r="AC386" s="39"/>
      <c r="AD386" s="39"/>
      <c r="AE386" s="39"/>
      <c r="AR386" s="232" t="s">
        <v>187</v>
      </c>
      <c r="AT386" s="232" t="s">
        <v>312</v>
      </c>
      <c r="AU386" s="232" t="s">
        <v>85</v>
      </c>
      <c r="AY386" s="18" t="s">
        <v>133</v>
      </c>
      <c r="BE386" s="233">
        <f>IF(N386="základní",J386,0)</f>
        <v>0</v>
      </c>
      <c r="BF386" s="233">
        <f>IF(N386="snížená",J386,0)</f>
        <v>0</v>
      </c>
      <c r="BG386" s="233">
        <f>IF(N386="zákl. přenesená",J386,0)</f>
        <v>0</v>
      </c>
      <c r="BH386" s="233">
        <f>IF(N386="sníž. přenesená",J386,0)</f>
        <v>0</v>
      </c>
      <c r="BI386" s="233">
        <f>IF(N386="nulová",J386,0)</f>
        <v>0</v>
      </c>
      <c r="BJ386" s="18" t="s">
        <v>83</v>
      </c>
      <c r="BK386" s="233">
        <f>ROUND(I386*H386,2)</f>
        <v>0</v>
      </c>
      <c r="BL386" s="18" t="s">
        <v>139</v>
      </c>
      <c r="BM386" s="232" t="s">
        <v>565</v>
      </c>
    </row>
    <row r="387" s="14" customFormat="1">
      <c r="A387" s="14"/>
      <c r="B387" s="245"/>
      <c r="C387" s="246"/>
      <c r="D387" s="236" t="s">
        <v>141</v>
      </c>
      <c r="E387" s="247" t="s">
        <v>1</v>
      </c>
      <c r="F387" s="248" t="s">
        <v>139</v>
      </c>
      <c r="G387" s="246"/>
      <c r="H387" s="249">
        <v>4</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141</v>
      </c>
      <c r="AU387" s="255" t="s">
        <v>85</v>
      </c>
      <c r="AV387" s="14" t="s">
        <v>85</v>
      </c>
      <c r="AW387" s="14" t="s">
        <v>32</v>
      </c>
      <c r="AX387" s="14" t="s">
        <v>83</v>
      </c>
      <c r="AY387" s="255" t="s">
        <v>133</v>
      </c>
    </row>
    <row r="388" s="2" customFormat="1" ht="24.15" customHeight="1">
      <c r="A388" s="39"/>
      <c r="B388" s="40"/>
      <c r="C388" s="220" t="s">
        <v>566</v>
      </c>
      <c r="D388" s="220" t="s">
        <v>135</v>
      </c>
      <c r="E388" s="221" t="s">
        <v>567</v>
      </c>
      <c r="F388" s="222" t="s">
        <v>568</v>
      </c>
      <c r="G388" s="223" t="s">
        <v>440</v>
      </c>
      <c r="H388" s="224">
        <v>1</v>
      </c>
      <c r="I388" s="225"/>
      <c r="J388" s="226">
        <f>ROUND(I388*H388,2)</f>
        <v>0</v>
      </c>
      <c r="K388" s="227"/>
      <c r="L388" s="45"/>
      <c r="M388" s="228" t="s">
        <v>1</v>
      </c>
      <c r="N388" s="229" t="s">
        <v>40</v>
      </c>
      <c r="O388" s="92"/>
      <c r="P388" s="230">
        <f>O388*H388</f>
        <v>0</v>
      </c>
      <c r="Q388" s="230">
        <v>0.00016000000000000001</v>
      </c>
      <c r="R388" s="230">
        <f>Q388*H388</f>
        <v>0.00016000000000000001</v>
      </c>
      <c r="S388" s="230">
        <v>0</v>
      </c>
      <c r="T388" s="231">
        <f>S388*H388</f>
        <v>0</v>
      </c>
      <c r="U388" s="39"/>
      <c r="V388" s="39"/>
      <c r="W388" s="39"/>
      <c r="X388" s="39"/>
      <c r="Y388" s="39"/>
      <c r="Z388" s="39"/>
      <c r="AA388" s="39"/>
      <c r="AB388" s="39"/>
      <c r="AC388" s="39"/>
      <c r="AD388" s="39"/>
      <c r="AE388" s="39"/>
      <c r="AR388" s="232" t="s">
        <v>139</v>
      </c>
      <c r="AT388" s="232" t="s">
        <v>135</v>
      </c>
      <c r="AU388" s="232" t="s">
        <v>85</v>
      </c>
      <c r="AY388" s="18" t="s">
        <v>133</v>
      </c>
      <c r="BE388" s="233">
        <f>IF(N388="základní",J388,0)</f>
        <v>0</v>
      </c>
      <c r="BF388" s="233">
        <f>IF(N388="snížená",J388,0)</f>
        <v>0</v>
      </c>
      <c r="BG388" s="233">
        <f>IF(N388="zákl. přenesená",J388,0)</f>
        <v>0</v>
      </c>
      <c r="BH388" s="233">
        <f>IF(N388="sníž. přenesená",J388,0)</f>
        <v>0</v>
      </c>
      <c r="BI388" s="233">
        <f>IF(N388="nulová",J388,0)</f>
        <v>0</v>
      </c>
      <c r="BJ388" s="18" t="s">
        <v>83</v>
      </c>
      <c r="BK388" s="233">
        <f>ROUND(I388*H388,2)</f>
        <v>0</v>
      </c>
      <c r="BL388" s="18" t="s">
        <v>139</v>
      </c>
      <c r="BM388" s="232" t="s">
        <v>569</v>
      </c>
    </row>
    <row r="389" s="14" customFormat="1">
      <c r="A389" s="14"/>
      <c r="B389" s="245"/>
      <c r="C389" s="246"/>
      <c r="D389" s="236" t="s">
        <v>141</v>
      </c>
      <c r="E389" s="247" t="s">
        <v>1</v>
      </c>
      <c r="F389" s="248" t="s">
        <v>83</v>
      </c>
      <c r="G389" s="246"/>
      <c r="H389" s="249">
        <v>1</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141</v>
      </c>
      <c r="AU389" s="255" t="s">
        <v>85</v>
      </c>
      <c r="AV389" s="14" t="s">
        <v>85</v>
      </c>
      <c r="AW389" s="14" t="s">
        <v>32</v>
      </c>
      <c r="AX389" s="14" t="s">
        <v>83</v>
      </c>
      <c r="AY389" s="255" t="s">
        <v>133</v>
      </c>
    </row>
    <row r="390" s="2" customFormat="1" ht="16.5" customHeight="1">
      <c r="A390" s="39"/>
      <c r="B390" s="40"/>
      <c r="C390" s="220" t="s">
        <v>570</v>
      </c>
      <c r="D390" s="220" t="s">
        <v>135</v>
      </c>
      <c r="E390" s="221" t="s">
        <v>571</v>
      </c>
      <c r="F390" s="222" t="s">
        <v>572</v>
      </c>
      <c r="G390" s="223" t="s">
        <v>190</v>
      </c>
      <c r="H390" s="224">
        <v>359.92000000000002</v>
      </c>
      <c r="I390" s="225"/>
      <c r="J390" s="226">
        <f>ROUND(I390*H390,2)</f>
        <v>0</v>
      </c>
      <c r="K390" s="227"/>
      <c r="L390" s="45"/>
      <c r="M390" s="228" t="s">
        <v>1</v>
      </c>
      <c r="N390" s="229" t="s">
        <v>40</v>
      </c>
      <c r="O390" s="92"/>
      <c r="P390" s="230">
        <f>O390*H390</f>
        <v>0</v>
      </c>
      <c r="Q390" s="230">
        <v>0.00019000000000000001</v>
      </c>
      <c r="R390" s="230">
        <f>Q390*H390</f>
        <v>0.068384800000000009</v>
      </c>
      <c r="S390" s="230">
        <v>0</v>
      </c>
      <c r="T390" s="231">
        <f>S390*H390</f>
        <v>0</v>
      </c>
      <c r="U390" s="39"/>
      <c r="V390" s="39"/>
      <c r="W390" s="39"/>
      <c r="X390" s="39"/>
      <c r="Y390" s="39"/>
      <c r="Z390" s="39"/>
      <c r="AA390" s="39"/>
      <c r="AB390" s="39"/>
      <c r="AC390" s="39"/>
      <c r="AD390" s="39"/>
      <c r="AE390" s="39"/>
      <c r="AR390" s="232" t="s">
        <v>139</v>
      </c>
      <c r="AT390" s="232" t="s">
        <v>135</v>
      </c>
      <c r="AU390" s="232" t="s">
        <v>85</v>
      </c>
      <c r="AY390" s="18" t="s">
        <v>133</v>
      </c>
      <c r="BE390" s="233">
        <f>IF(N390="základní",J390,0)</f>
        <v>0</v>
      </c>
      <c r="BF390" s="233">
        <f>IF(N390="snížená",J390,0)</f>
        <v>0</v>
      </c>
      <c r="BG390" s="233">
        <f>IF(N390="zákl. přenesená",J390,0)</f>
        <v>0</v>
      </c>
      <c r="BH390" s="233">
        <f>IF(N390="sníž. přenesená",J390,0)</f>
        <v>0</v>
      </c>
      <c r="BI390" s="233">
        <f>IF(N390="nulová",J390,0)</f>
        <v>0</v>
      </c>
      <c r="BJ390" s="18" t="s">
        <v>83</v>
      </c>
      <c r="BK390" s="233">
        <f>ROUND(I390*H390,2)</f>
        <v>0</v>
      </c>
      <c r="BL390" s="18" t="s">
        <v>139</v>
      </c>
      <c r="BM390" s="232" t="s">
        <v>573</v>
      </c>
    </row>
    <row r="391" s="14" customFormat="1">
      <c r="A391" s="14"/>
      <c r="B391" s="245"/>
      <c r="C391" s="246"/>
      <c r="D391" s="236" t="s">
        <v>141</v>
      </c>
      <c r="E391" s="247" t="s">
        <v>1</v>
      </c>
      <c r="F391" s="248" t="s">
        <v>574</v>
      </c>
      <c r="G391" s="246"/>
      <c r="H391" s="249">
        <v>359.92000000000002</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141</v>
      </c>
      <c r="AU391" s="255" t="s">
        <v>85</v>
      </c>
      <c r="AV391" s="14" t="s">
        <v>85</v>
      </c>
      <c r="AW391" s="14" t="s">
        <v>32</v>
      </c>
      <c r="AX391" s="14" t="s">
        <v>83</v>
      </c>
      <c r="AY391" s="255" t="s">
        <v>133</v>
      </c>
    </row>
    <row r="392" s="2" customFormat="1" ht="16.5" customHeight="1">
      <c r="A392" s="39"/>
      <c r="B392" s="40"/>
      <c r="C392" s="220" t="s">
        <v>575</v>
      </c>
      <c r="D392" s="220" t="s">
        <v>135</v>
      </c>
      <c r="E392" s="221" t="s">
        <v>576</v>
      </c>
      <c r="F392" s="222" t="s">
        <v>577</v>
      </c>
      <c r="G392" s="223" t="s">
        <v>190</v>
      </c>
      <c r="H392" s="224">
        <v>359.92000000000002</v>
      </c>
      <c r="I392" s="225"/>
      <c r="J392" s="226">
        <f>ROUND(I392*H392,2)</f>
        <v>0</v>
      </c>
      <c r="K392" s="227"/>
      <c r="L392" s="45"/>
      <c r="M392" s="228" t="s">
        <v>1</v>
      </c>
      <c r="N392" s="229" t="s">
        <v>40</v>
      </c>
      <c r="O392" s="92"/>
      <c r="P392" s="230">
        <f>O392*H392</f>
        <v>0</v>
      </c>
      <c r="Q392" s="230">
        <v>6.0000000000000002E-05</v>
      </c>
      <c r="R392" s="230">
        <f>Q392*H392</f>
        <v>0.021595200000000002</v>
      </c>
      <c r="S392" s="230">
        <v>0</v>
      </c>
      <c r="T392" s="231">
        <f>S392*H392</f>
        <v>0</v>
      </c>
      <c r="U392" s="39"/>
      <c r="V392" s="39"/>
      <c r="W392" s="39"/>
      <c r="X392" s="39"/>
      <c r="Y392" s="39"/>
      <c r="Z392" s="39"/>
      <c r="AA392" s="39"/>
      <c r="AB392" s="39"/>
      <c r="AC392" s="39"/>
      <c r="AD392" s="39"/>
      <c r="AE392" s="39"/>
      <c r="AR392" s="232" t="s">
        <v>139</v>
      </c>
      <c r="AT392" s="232" t="s">
        <v>135</v>
      </c>
      <c r="AU392" s="232" t="s">
        <v>85</v>
      </c>
      <c r="AY392" s="18" t="s">
        <v>133</v>
      </c>
      <c r="BE392" s="233">
        <f>IF(N392="základní",J392,0)</f>
        <v>0</v>
      </c>
      <c r="BF392" s="233">
        <f>IF(N392="snížená",J392,0)</f>
        <v>0</v>
      </c>
      <c r="BG392" s="233">
        <f>IF(N392="zákl. přenesená",J392,0)</f>
        <v>0</v>
      </c>
      <c r="BH392" s="233">
        <f>IF(N392="sníž. přenesená",J392,0)</f>
        <v>0</v>
      </c>
      <c r="BI392" s="233">
        <f>IF(N392="nulová",J392,0)</f>
        <v>0</v>
      </c>
      <c r="BJ392" s="18" t="s">
        <v>83</v>
      </c>
      <c r="BK392" s="233">
        <f>ROUND(I392*H392,2)</f>
        <v>0</v>
      </c>
      <c r="BL392" s="18" t="s">
        <v>139</v>
      </c>
      <c r="BM392" s="232" t="s">
        <v>578</v>
      </c>
    </row>
    <row r="393" s="13" customFormat="1">
      <c r="A393" s="13"/>
      <c r="B393" s="234"/>
      <c r="C393" s="235"/>
      <c r="D393" s="236" t="s">
        <v>141</v>
      </c>
      <c r="E393" s="237" t="s">
        <v>1</v>
      </c>
      <c r="F393" s="238" t="s">
        <v>579</v>
      </c>
      <c r="G393" s="235"/>
      <c r="H393" s="237" t="s">
        <v>1</v>
      </c>
      <c r="I393" s="239"/>
      <c r="J393" s="235"/>
      <c r="K393" s="235"/>
      <c r="L393" s="240"/>
      <c r="M393" s="241"/>
      <c r="N393" s="242"/>
      <c r="O393" s="242"/>
      <c r="P393" s="242"/>
      <c r="Q393" s="242"/>
      <c r="R393" s="242"/>
      <c r="S393" s="242"/>
      <c r="T393" s="243"/>
      <c r="U393" s="13"/>
      <c r="V393" s="13"/>
      <c r="W393" s="13"/>
      <c r="X393" s="13"/>
      <c r="Y393" s="13"/>
      <c r="Z393" s="13"/>
      <c r="AA393" s="13"/>
      <c r="AB393" s="13"/>
      <c r="AC393" s="13"/>
      <c r="AD393" s="13"/>
      <c r="AE393" s="13"/>
      <c r="AT393" s="244" t="s">
        <v>141</v>
      </c>
      <c r="AU393" s="244" t="s">
        <v>85</v>
      </c>
      <c r="AV393" s="13" t="s">
        <v>83</v>
      </c>
      <c r="AW393" s="13" t="s">
        <v>32</v>
      </c>
      <c r="AX393" s="13" t="s">
        <v>75</v>
      </c>
      <c r="AY393" s="244" t="s">
        <v>133</v>
      </c>
    </row>
    <row r="394" s="14" customFormat="1">
      <c r="A394" s="14"/>
      <c r="B394" s="245"/>
      <c r="C394" s="246"/>
      <c r="D394" s="236" t="s">
        <v>141</v>
      </c>
      <c r="E394" s="247" t="s">
        <v>1</v>
      </c>
      <c r="F394" s="248" t="s">
        <v>574</v>
      </c>
      <c r="G394" s="246"/>
      <c r="H394" s="249">
        <v>359.92000000000002</v>
      </c>
      <c r="I394" s="250"/>
      <c r="J394" s="246"/>
      <c r="K394" s="246"/>
      <c r="L394" s="251"/>
      <c r="M394" s="252"/>
      <c r="N394" s="253"/>
      <c r="O394" s="253"/>
      <c r="P394" s="253"/>
      <c r="Q394" s="253"/>
      <c r="R394" s="253"/>
      <c r="S394" s="253"/>
      <c r="T394" s="254"/>
      <c r="U394" s="14"/>
      <c r="V394" s="14"/>
      <c r="W394" s="14"/>
      <c r="X394" s="14"/>
      <c r="Y394" s="14"/>
      <c r="Z394" s="14"/>
      <c r="AA394" s="14"/>
      <c r="AB394" s="14"/>
      <c r="AC394" s="14"/>
      <c r="AD394" s="14"/>
      <c r="AE394" s="14"/>
      <c r="AT394" s="255" t="s">
        <v>141</v>
      </c>
      <c r="AU394" s="255" t="s">
        <v>85</v>
      </c>
      <c r="AV394" s="14" t="s">
        <v>85</v>
      </c>
      <c r="AW394" s="14" t="s">
        <v>32</v>
      </c>
      <c r="AX394" s="14" t="s">
        <v>83</v>
      </c>
      <c r="AY394" s="255" t="s">
        <v>133</v>
      </c>
    </row>
    <row r="395" s="12" customFormat="1" ht="22.8" customHeight="1">
      <c r="A395" s="12"/>
      <c r="B395" s="204"/>
      <c r="C395" s="205"/>
      <c r="D395" s="206" t="s">
        <v>74</v>
      </c>
      <c r="E395" s="218" t="s">
        <v>194</v>
      </c>
      <c r="F395" s="218" t="s">
        <v>580</v>
      </c>
      <c r="G395" s="205"/>
      <c r="H395" s="205"/>
      <c r="I395" s="208"/>
      <c r="J395" s="219">
        <f>BK395</f>
        <v>0</v>
      </c>
      <c r="K395" s="205"/>
      <c r="L395" s="210"/>
      <c r="M395" s="211"/>
      <c r="N395" s="212"/>
      <c r="O395" s="212"/>
      <c r="P395" s="213">
        <f>SUM(P396:P401)</f>
        <v>0</v>
      </c>
      <c r="Q395" s="212"/>
      <c r="R395" s="213">
        <f>SUM(R396:R401)</f>
        <v>0.22569999999999998</v>
      </c>
      <c r="S395" s="212"/>
      <c r="T395" s="214">
        <f>SUM(T396:T401)</f>
        <v>0</v>
      </c>
      <c r="U395" s="12"/>
      <c r="V395" s="12"/>
      <c r="W395" s="12"/>
      <c r="X395" s="12"/>
      <c r="Y395" s="12"/>
      <c r="Z395" s="12"/>
      <c r="AA395" s="12"/>
      <c r="AB395" s="12"/>
      <c r="AC395" s="12"/>
      <c r="AD395" s="12"/>
      <c r="AE395" s="12"/>
      <c r="AR395" s="215" t="s">
        <v>83</v>
      </c>
      <c r="AT395" s="216" t="s">
        <v>74</v>
      </c>
      <c r="AU395" s="216" t="s">
        <v>83</v>
      </c>
      <c r="AY395" s="215" t="s">
        <v>133</v>
      </c>
      <c r="BK395" s="217">
        <f>SUM(BK396:BK401)</f>
        <v>0</v>
      </c>
    </row>
    <row r="396" s="2" customFormat="1" ht="33" customHeight="1">
      <c r="A396" s="39"/>
      <c r="B396" s="40"/>
      <c r="C396" s="220" t="s">
        <v>581</v>
      </c>
      <c r="D396" s="220" t="s">
        <v>135</v>
      </c>
      <c r="E396" s="221" t="s">
        <v>582</v>
      </c>
      <c r="F396" s="222" t="s">
        <v>583</v>
      </c>
      <c r="G396" s="223" t="s">
        <v>190</v>
      </c>
      <c r="H396" s="224">
        <v>370</v>
      </c>
      <c r="I396" s="225"/>
      <c r="J396" s="226">
        <f>ROUND(I396*H396,2)</f>
        <v>0</v>
      </c>
      <c r="K396" s="227"/>
      <c r="L396" s="45"/>
      <c r="M396" s="228" t="s">
        <v>1</v>
      </c>
      <c r="N396" s="229" t="s">
        <v>40</v>
      </c>
      <c r="O396" s="92"/>
      <c r="P396" s="230">
        <f>O396*H396</f>
        <v>0</v>
      </c>
      <c r="Q396" s="230">
        <v>0.00060999999999999997</v>
      </c>
      <c r="R396" s="230">
        <f>Q396*H396</f>
        <v>0.22569999999999998</v>
      </c>
      <c r="S396" s="230">
        <v>0</v>
      </c>
      <c r="T396" s="231">
        <f>S396*H396</f>
        <v>0</v>
      </c>
      <c r="U396" s="39"/>
      <c r="V396" s="39"/>
      <c r="W396" s="39"/>
      <c r="X396" s="39"/>
      <c r="Y396" s="39"/>
      <c r="Z396" s="39"/>
      <c r="AA396" s="39"/>
      <c r="AB396" s="39"/>
      <c r="AC396" s="39"/>
      <c r="AD396" s="39"/>
      <c r="AE396" s="39"/>
      <c r="AR396" s="232" t="s">
        <v>139</v>
      </c>
      <c r="AT396" s="232" t="s">
        <v>135</v>
      </c>
      <c r="AU396" s="232" t="s">
        <v>85</v>
      </c>
      <c r="AY396" s="18" t="s">
        <v>133</v>
      </c>
      <c r="BE396" s="233">
        <f>IF(N396="základní",J396,0)</f>
        <v>0</v>
      </c>
      <c r="BF396" s="233">
        <f>IF(N396="snížená",J396,0)</f>
        <v>0</v>
      </c>
      <c r="BG396" s="233">
        <f>IF(N396="zákl. přenesená",J396,0)</f>
        <v>0</v>
      </c>
      <c r="BH396" s="233">
        <f>IF(N396="sníž. přenesená",J396,0)</f>
        <v>0</v>
      </c>
      <c r="BI396" s="233">
        <f>IF(N396="nulová",J396,0)</f>
        <v>0</v>
      </c>
      <c r="BJ396" s="18" t="s">
        <v>83</v>
      </c>
      <c r="BK396" s="233">
        <f>ROUND(I396*H396,2)</f>
        <v>0</v>
      </c>
      <c r="BL396" s="18" t="s">
        <v>139</v>
      </c>
      <c r="BM396" s="232" t="s">
        <v>584</v>
      </c>
    </row>
    <row r="397" s="13" customFormat="1">
      <c r="A397" s="13"/>
      <c r="B397" s="234"/>
      <c r="C397" s="235"/>
      <c r="D397" s="236" t="s">
        <v>141</v>
      </c>
      <c r="E397" s="237" t="s">
        <v>1</v>
      </c>
      <c r="F397" s="238" t="s">
        <v>585</v>
      </c>
      <c r="G397" s="235"/>
      <c r="H397" s="237" t="s">
        <v>1</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141</v>
      </c>
      <c r="AU397" s="244" t="s">
        <v>85</v>
      </c>
      <c r="AV397" s="13" t="s">
        <v>83</v>
      </c>
      <c r="AW397" s="13" t="s">
        <v>32</v>
      </c>
      <c r="AX397" s="13" t="s">
        <v>75</v>
      </c>
      <c r="AY397" s="244" t="s">
        <v>133</v>
      </c>
    </row>
    <row r="398" s="14" customFormat="1">
      <c r="A398" s="14"/>
      <c r="B398" s="245"/>
      <c r="C398" s="246"/>
      <c r="D398" s="236" t="s">
        <v>141</v>
      </c>
      <c r="E398" s="247" t="s">
        <v>1</v>
      </c>
      <c r="F398" s="248" t="s">
        <v>586</v>
      </c>
      <c r="G398" s="246"/>
      <c r="H398" s="249">
        <v>370</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141</v>
      </c>
      <c r="AU398" s="255" t="s">
        <v>85</v>
      </c>
      <c r="AV398" s="14" t="s">
        <v>85</v>
      </c>
      <c r="AW398" s="14" t="s">
        <v>32</v>
      </c>
      <c r="AX398" s="14" t="s">
        <v>83</v>
      </c>
      <c r="AY398" s="255" t="s">
        <v>133</v>
      </c>
    </row>
    <row r="399" s="2" customFormat="1" ht="16.5" customHeight="1">
      <c r="A399" s="39"/>
      <c r="B399" s="40"/>
      <c r="C399" s="220" t="s">
        <v>587</v>
      </c>
      <c r="D399" s="220" t="s">
        <v>135</v>
      </c>
      <c r="E399" s="221" t="s">
        <v>588</v>
      </c>
      <c r="F399" s="222" t="s">
        <v>589</v>
      </c>
      <c r="G399" s="223" t="s">
        <v>190</v>
      </c>
      <c r="H399" s="224">
        <v>370</v>
      </c>
      <c r="I399" s="225"/>
      <c r="J399" s="226">
        <f>ROUND(I399*H399,2)</f>
        <v>0</v>
      </c>
      <c r="K399" s="227"/>
      <c r="L399" s="45"/>
      <c r="M399" s="228" t="s">
        <v>1</v>
      </c>
      <c r="N399" s="229" t="s">
        <v>40</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139</v>
      </c>
      <c r="AT399" s="232" t="s">
        <v>135</v>
      </c>
      <c r="AU399" s="232" t="s">
        <v>85</v>
      </c>
      <c r="AY399" s="18" t="s">
        <v>133</v>
      </c>
      <c r="BE399" s="233">
        <f>IF(N399="základní",J399,0)</f>
        <v>0</v>
      </c>
      <c r="BF399" s="233">
        <f>IF(N399="snížená",J399,0)</f>
        <v>0</v>
      </c>
      <c r="BG399" s="233">
        <f>IF(N399="zákl. přenesená",J399,0)</f>
        <v>0</v>
      </c>
      <c r="BH399" s="233">
        <f>IF(N399="sníž. přenesená",J399,0)</f>
        <v>0</v>
      </c>
      <c r="BI399" s="233">
        <f>IF(N399="nulová",J399,0)</f>
        <v>0</v>
      </c>
      <c r="BJ399" s="18" t="s">
        <v>83</v>
      </c>
      <c r="BK399" s="233">
        <f>ROUND(I399*H399,2)</f>
        <v>0</v>
      </c>
      <c r="BL399" s="18" t="s">
        <v>139</v>
      </c>
      <c r="BM399" s="232" t="s">
        <v>590</v>
      </c>
    </row>
    <row r="400" s="13" customFormat="1">
      <c r="A400" s="13"/>
      <c r="B400" s="234"/>
      <c r="C400" s="235"/>
      <c r="D400" s="236" t="s">
        <v>141</v>
      </c>
      <c r="E400" s="237" t="s">
        <v>1</v>
      </c>
      <c r="F400" s="238" t="s">
        <v>591</v>
      </c>
      <c r="G400" s="235"/>
      <c r="H400" s="237" t="s">
        <v>1</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141</v>
      </c>
      <c r="AU400" s="244" t="s">
        <v>85</v>
      </c>
      <c r="AV400" s="13" t="s">
        <v>83</v>
      </c>
      <c r="AW400" s="13" t="s">
        <v>32</v>
      </c>
      <c r="AX400" s="13" t="s">
        <v>75</v>
      </c>
      <c r="AY400" s="244" t="s">
        <v>133</v>
      </c>
    </row>
    <row r="401" s="14" customFormat="1">
      <c r="A401" s="14"/>
      <c r="B401" s="245"/>
      <c r="C401" s="246"/>
      <c r="D401" s="236" t="s">
        <v>141</v>
      </c>
      <c r="E401" s="247" t="s">
        <v>1</v>
      </c>
      <c r="F401" s="248" t="s">
        <v>586</v>
      </c>
      <c r="G401" s="246"/>
      <c r="H401" s="249">
        <v>370</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141</v>
      </c>
      <c r="AU401" s="255" t="s">
        <v>85</v>
      </c>
      <c r="AV401" s="14" t="s">
        <v>85</v>
      </c>
      <c r="AW401" s="14" t="s">
        <v>32</v>
      </c>
      <c r="AX401" s="14" t="s">
        <v>83</v>
      </c>
      <c r="AY401" s="255" t="s">
        <v>133</v>
      </c>
    </row>
    <row r="402" s="12" customFormat="1" ht="22.8" customHeight="1">
      <c r="A402" s="12"/>
      <c r="B402" s="204"/>
      <c r="C402" s="205"/>
      <c r="D402" s="206" t="s">
        <v>74</v>
      </c>
      <c r="E402" s="218" t="s">
        <v>592</v>
      </c>
      <c r="F402" s="218" t="s">
        <v>593</v>
      </c>
      <c r="G402" s="205"/>
      <c r="H402" s="205"/>
      <c r="I402" s="208"/>
      <c r="J402" s="219">
        <f>BK402</f>
        <v>0</v>
      </c>
      <c r="K402" s="205"/>
      <c r="L402" s="210"/>
      <c r="M402" s="211"/>
      <c r="N402" s="212"/>
      <c r="O402" s="212"/>
      <c r="P402" s="213">
        <f>SUM(P403:P433)</f>
        <v>0</v>
      </c>
      <c r="Q402" s="212"/>
      <c r="R402" s="213">
        <f>SUM(R403:R433)</f>
        <v>0</v>
      </c>
      <c r="S402" s="212"/>
      <c r="T402" s="214">
        <f>SUM(T403:T433)</f>
        <v>0</v>
      </c>
      <c r="U402" s="12"/>
      <c r="V402" s="12"/>
      <c r="W402" s="12"/>
      <c r="X402" s="12"/>
      <c r="Y402" s="12"/>
      <c r="Z402" s="12"/>
      <c r="AA402" s="12"/>
      <c r="AB402" s="12"/>
      <c r="AC402" s="12"/>
      <c r="AD402" s="12"/>
      <c r="AE402" s="12"/>
      <c r="AR402" s="215" t="s">
        <v>83</v>
      </c>
      <c r="AT402" s="216" t="s">
        <v>74</v>
      </c>
      <c r="AU402" s="216" t="s">
        <v>83</v>
      </c>
      <c r="AY402" s="215" t="s">
        <v>133</v>
      </c>
      <c r="BK402" s="217">
        <f>SUM(BK403:BK433)</f>
        <v>0</v>
      </c>
    </row>
    <row r="403" s="2" customFormat="1" ht="24.15" customHeight="1">
      <c r="A403" s="39"/>
      <c r="B403" s="40"/>
      <c r="C403" s="220" t="s">
        <v>594</v>
      </c>
      <c r="D403" s="220" t="s">
        <v>135</v>
      </c>
      <c r="E403" s="221" t="s">
        <v>595</v>
      </c>
      <c r="F403" s="222" t="s">
        <v>596</v>
      </c>
      <c r="G403" s="223" t="s">
        <v>295</v>
      </c>
      <c r="H403" s="224">
        <v>833.524</v>
      </c>
      <c r="I403" s="225"/>
      <c r="J403" s="226">
        <f>ROUND(I403*H403,2)</f>
        <v>0</v>
      </c>
      <c r="K403" s="227"/>
      <c r="L403" s="45"/>
      <c r="M403" s="228" t="s">
        <v>1</v>
      </c>
      <c r="N403" s="229" t="s">
        <v>40</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139</v>
      </c>
      <c r="AT403" s="232" t="s">
        <v>135</v>
      </c>
      <c r="AU403" s="232" t="s">
        <v>85</v>
      </c>
      <c r="AY403" s="18" t="s">
        <v>133</v>
      </c>
      <c r="BE403" s="233">
        <f>IF(N403="základní",J403,0)</f>
        <v>0</v>
      </c>
      <c r="BF403" s="233">
        <f>IF(N403="snížená",J403,0)</f>
        <v>0</v>
      </c>
      <c r="BG403" s="233">
        <f>IF(N403="zákl. přenesená",J403,0)</f>
        <v>0</v>
      </c>
      <c r="BH403" s="233">
        <f>IF(N403="sníž. přenesená",J403,0)</f>
        <v>0</v>
      </c>
      <c r="BI403" s="233">
        <f>IF(N403="nulová",J403,0)</f>
        <v>0</v>
      </c>
      <c r="BJ403" s="18" t="s">
        <v>83</v>
      </c>
      <c r="BK403" s="233">
        <f>ROUND(I403*H403,2)</f>
        <v>0</v>
      </c>
      <c r="BL403" s="18" t="s">
        <v>139</v>
      </c>
      <c r="BM403" s="232" t="s">
        <v>597</v>
      </c>
    </row>
    <row r="404" s="13" customFormat="1">
      <c r="A404" s="13"/>
      <c r="B404" s="234"/>
      <c r="C404" s="235"/>
      <c r="D404" s="236" t="s">
        <v>141</v>
      </c>
      <c r="E404" s="237" t="s">
        <v>1</v>
      </c>
      <c r="F404" s="238" t="s">
        <v>598</v>
      </c>
      <c r="G404" s="235"/>
      <c r="H404" s="237" t="s">
        <v>1</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141</v>
      </c>
      <c r="AU404" s="244" t="s">
        <v>85</v>
      </c>
      <c r="AV404" s="13" t="s">
        <v>83</v>
      </c>
      <c r="AW404" s="13" t="s">
        <v>32</v>
      </c>
      <c r="AX404" s="13" t="s">
        <v>75</v>
      </c>
      <c r="AY404" s="244" t="s">
        <v>133</v>
      </c>
    </row>
    <row r="405" s="14" customFormat="1">
      <c r="A405" s="14"/>
      <c r="B405" s="245"/>
      <c r="C405" s="246"/>
      <c r="D405" s="236" t="s">
        <v>141</v>
      </c>
      <c r="E405" s="247" t="s">
        <v>1</v>
      </c>
      <c r="F405" s="248" t="s">
        <v>599</v>
      </c>
      <c r="G405" s="246"/>
      <c r="H405" s="249">
        <v>153.78</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141</v>
      </c>
      <c r="AU405" s="255" t="s">
        <v>85</v>
      </c>
      <c r="AV405" s="14" t="s">
        <v>85</v>
      </c>
      <c r="AW405" s="14" t="s">
        <v>32</v>
      </c>
      <c r="AX405" s="14" t="s">
        <v>75</v>
      </c>
      <c r="AY405" s="255" t="s">
        <v>133</v>
      </c>
    </row>
    <row r="406" s="13" customFormat="1">
      <c r="A406" s="13"/>
      <c r="B406" s="234"/>
      <c r="C406" s="235"/>
      <c r="D406" s="236" t="s">
        <v>141</v>
      </c>
      <c r="E406" s="237" t="s">
        <v>1</v>
      </c>
      <c r="F406" s="238" t="s">
        <v>600</v>
      </c>
      <c r="G406" s="235"/>
      <c r="H406" s="237" t="s">
        <v>1</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141</v>
      </c>
      <c r="AU406" s="244" t="s">
        <v>85</v>
      </c>
      <c r="AV406" s="13" t="s">
        <v>83</v>
      </c>
      <c r="AW406" s="13" t="s">
        <v>32</v>
      </c>
      <c r="AX406" s="13" t="s">
        <v>75</v>
      </c>
      <c r="AY406" s="244" t="s">
        <v>133</v>
      </c>
    </row>
    <row r="407" s="14" customFormat="1">
      <c r="A407" s="14"/>
      <c r="B407" s="245"/>
      <c r="C407" s="246"/>
      <c r="D407" s="236" t="s">
        <v>141</v>
      </c>
      <c r="E407" s="247" t="s">
        <v>1</v>
      </c>
      <c r="F407" s="248" t="s">
        <v>601</v>
      </c>
      <c r="G407" s="246"/>
      <c r="H407" s="249">
        <v>273.46699999999998</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141</v>
      </c>
      <c r="AU407" s="255" t="s">
        <v>85</v>
      </c>
      <c r="AV407" s="14" t="s">
        <v>85</v>
      </c>
      <c r="AW407" s="14" t="s">
        <v>32</v>
      </c>
      <c r="AX407" s="14" t="s">
        <v>75</v>
      </c>
      <c r="AY407" s="255" t="s">
        <v>133</v>
      </c>
    </row>
    <row r="408" s="13" customFormat="1">
      <c r="A408" s="13"/>
      <c r="B408" s="234"/>
      <c r="C408" s="235"/>
      <c r="D408" s="236" t="s">
        <v>141</v>
      </c>
      <c r="E408" s="237" t="s">
        <v>1</v>
      </c>
      <c r="F408" s="238" t="s">
        <v>602</v>
      </c>
      <c r="G408" s="235"/>
      <c r="H408" s="237" t="s">
        <v>1</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141</v>
      </c>
      <c r="AU408" s="244" t="s">
        <v>85</v>
      </c>
      <c r="AV408" s="13" t="s">
        <v>83</v>
      </c>
      <c r="AW408" s="13" t="s">
        <v>32</v>
      </c>
      <c r="AX408" s="13" t="s">
        <v>75</v>
      </c>
      <c r="AY408" s="244" t="s">
        <v>133</v>
      </c>
    </row>
    <row r="409" s="14" customFormat="1">
      <c r="A409" s="14"/>
      <c r="B409" s="245"/>
      <c r="C409" s="246"/>
      <c r="D409" s="236" t="s">
        <v>141</v>
      </c>
      <c r="E409" s="247" t="s">
        <v>1</v>
      </c>
      <c r="F409" s="248" t="s">
        <v>603</v>
      </c>
      <c r="G409" s="246"/>
      <c r="H409" s="249">
        <v>406.27699999999999</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141</v>
      </c>
      <c r="AU409" s="255" t="s">
        <v>85</v>
      </c>
      <c r="AV409" s="14" t="s">
        <v>85</v>
      </c>
      <c r="AW409" s="14" t="s">
        <v>32</v>
      </c>
      <c r="AX409" s="14" t="s">
        <v>75</v>
      </c>
      <c r="AY409" s="255" t="s">
        <v>133</v>
      </c>
    </row>
    <row r="410" s="15" customFormat="1">
      <c r="A410" s="15"/>
      <c r="B410" s="256"/>
      <c r="C410" s="257"/>
      <c r="D410" s="236" t="s">
        <v>141</v>
      </c>
      <c r="E410" s="258" t="s">
        <v>1</v>
      </c>
      <c r="F410" s="259" t="s">
        <v>152</v>
      </c>
      <c r="G410" s="257"/>
      <c r="H410" s="260">
        <v>833.52399999999989</v>
      </c>
      <c r="I410" s="261"/>
      <c r="J410" s="257"/>
      <c r="K410" s="257"/>
      <c r="L410" s="262"/>
      <c r="M410" s="263"/>
      <c r="N410" s="264"/>
      <c r="O410" s="264"/>
      <c r="P410" s="264"/>
      <c r="Q410" s="264"/>
      <c r="R410" s="264"/>
      <c r="S410" s="264"/>
      <c r="T410" s="265"/>
      <c r="U410" s="15"/>
      <c r="V410" s="15"/>
      <c r="W410" s="15"/>
      <c r="X410" s="15"/>
      <c r="Y410" s="15"/>
      <c r="Z410" s="15"/>
      <c r="AA410" s="15"/>
      <c r="AB410" s="15"/>
      <c r="AC410" s="15"/>
      <c r="AD410" s="15"/>
      <c r="AE410" s="15"/>
      <c r="AT410" s="266" t="s">
        <v>141</v>
      </c>
      <c r="AU410" s="266" t="s">
        <v>85</v>
      </c>
      <c r="AV410" s="15" t="s">
        <v>139</v>
      </c>
      <c r="AW410" s="15" t="s">
        <v>32</v>
      </c>
      <c r="AX410" s="15" t="s">
        <v>83</v>
      </c>
      <c r="AY410" s="266" t="s">
        <v>133</v>
      </c>
    </row>
    <row r="411" s="2" customFormat="1" ht="24.15" customHeight="1">
      <c r="A411" s="39"/>
      <c r="B411" s="40"/>
      <c r="C411" s="220" t="s">
        <v>604</v>
      </c>
      <c r="D411" s="220" t="s">
        <v>135</v>
      </c>
      <c r="E411" s="221" t="s">
        <v>605</v>
      </c>
      <c r="F411" s="222" t="s">
        <v>606</v>
      </c>
      <c r="G411" s="223" t="s">
        <v>295</v>
      </c>
      <c r="H411" s="224">
        <v>14534.245000000001</v>
      </c>
      <c r="I411" s="225"/>
      <c r="J411" s="226">
        <f>ROUND(I411*H411,2)</f>
        <v>0</v>
      </c>
      <c r="K411" s="227"/>
      <c r="L411" s="45"/>
      <c r="M411" s="228" t="s">
        <v>1</v>
      </c>
      <c r="N411" s="229" t="s">
        <v>40</v>
      </c>
      <c r="O411" s="92"/>
      <c r="P411" s="230">
        <f>O411*H411</f>
        <v>0</v>
      </c>
      <c r="Q411" s="230">
        <v>0</v>
      </c>
      <c r="R411" s="230">
        <f>Q411*H411</f>
        <v>0</v>
      </c>
      <c r="S411" s="230">
        <v>0</v>
      </c>
      <c r="T411" s="231">
        <f>S411*H411</f>
        <v>0</v>
      </c>
      <c r="U411" s="39"/>
      <c r="V411" s="39"/>
      <c r="W411" s="39"/>
      <c r="X411" s="39"/>
      <c r="Y411" s="39"/>
      <c r="Z411" s="39"/>
      <c r="AA411" s="39"/>
      <c r="AB411" s="39"/>
      <c r="AC411" s="39"/>
      <c r="AD411" s="39"/>
      <c r="AE411" s="39"/>
      <c r="AR411" s="232" t="s">
        <v>139</v>
      </c>
      <c r="AT411" s="232" t="s">
        <v>135</v>
      </c>
      <c r="AU411" s="232" t="s">
        <v>85</v>
      </c>
      <c r="AY411" s="18" t="s">
        <v>133</v>
      </c>
      <c r="BE411" s="233">
        <f>IF(N411="základní",J411,0)</f>
        <v>0</v>
      </c>
      <c r="BF411" s="233">
        <f>IF(N411="snížená",J411,0)</f>
        <v>0</v>
      </c>
      <c r="BG411" s="233">
        <f>IF(N411="zákl. přenesená",J411,0)</f>
        <v>0</v>
      </c>
      <c r="BH411" s="233">
        <f>IF(N411="sníž. přenesená",J411,0)</f>
        <v>0</v>
      </c>
      <c r="BI411" s="233">
        <f>IF(N411="nulová",J411,0)</f>
        <v>0</v>
      </c>
      <c r="BJ411" s="18" t="s">
        <v>83</v>
      </c>
      <c r="BK411" s="233">
        <f>ROUND(I411*H411,2)</f>
        <v>0</v>
      </c>
      <c r="BL411" s="18" t="s">
        <v>139</v>
      </c>
      <c r="BM411" s="232" t="s">
        <v>607</v>
      </c>
    </row>
    <row r="412" s="13" customFormat="1">
      <c r="A412" s="13"/>
      <c r="B412" s="234"/>
      <c r="C412" s="235"/>
      <c r="D412" s="236" t="s">
        <v>141</v>
      </c>
      <c r="E412" s="237" t="s">
        <v>1</v>
      </c>
      <c r="F412" s="238" t="s">
        <v>608</v>
      </c>
      <c r="G412" s="235"/>
      <c r="H412" s="237" t="s">
        <v>1</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141</v>
      </c>
      <c r="AU412" s="244" t="s">
        <v>85</v>
      </c>
      <c r="AV412" s="13" t="s">
        <v>83</v>
      </c>
      <c r="AW412" s="13" t="s">
        <v>32</v>
      </c>
      <c r="AX412" s="13" t="s">
        <v>75</v>
      </c>
      <c r="AY412" s="244" t="s">
        <v>133</v>
      </c>
    </row>
    <row r="413" s="14" customFormat="1">
      <c r="A413" s="14"/>
      <c r="B413" s="245"/>
      <c r="C413" s="246"/>
      <c r="D413" s="236" t="s">
        <v>141</v>
      </c>
      <c r="E413" s="247" t="s">
        <v>1</v>
      </c>
      <c r="F413" s="248" t="s">
        <v>609</v>
      </c>
      <c r="G413" s="246"/>
      <c r="H413" s="249">
        <v>2031.385</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141</v>
      </c>
      <c r="AU413" s="255" t="s">
        <v>85</v>
      </c>
      <c r="AV413" s="14" t="s">
        <v>85</v>
      </c>
      <c r="AW413" s="14" t="s">
        <v>32</v>
      </c>
      <c r="AX413" s="14" t="s">
        <v>75</v>
      </c>
      <c r="AY413" s="255" t="s">
        <v>133</v>
      </c>
    </row>
    <row r="414" s="13" customFormat="1">
      <c r="A414" s="13"/>
      <c r="B414" s="234"/>
      <c r="C414" s="235"/>
      <c r="D414" s="236" t="s">
        <v>141</v>
      </c>
      <c r="E414" s="237" t="s">
        <v>1</v>
      </c>
      <c r="F414" s="238" t="s">
        <v>610</v>
      </c>
      <c r="G414" s="235"/>
      <c r="H414" s="237" t="s">
        <v>1</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141</v>
      </c>
      <c r="AU414" s="244" t="s">
        <v>85</v>
      </c>
      <c r="AV414" s="13" t="s">
        <v>83</v>
      </c>
      <c r="AW414" s="13" t="s">
        <v>32</v>
      </c>
      <c r="AX414" s="13" t="s">
        <v>75</v>
      </c>
      <c r="AY414" s="244" t="s">
        <v>133</v>
      </c>
    </row>
    <row r="415" s="14" customFormat="1">
      <c r="A415" s="14"/>
      <c r="B415" s="245"/>
      <c r="C415" s="246"/>
      <c r="D415" s="236" t="s">
        <v>141</v>
      </c>
      <c r="E415" s="247" t="s">
        <v>1</v>
      </c>
      <c r="F415" s="248" t="s">
        <v>611</v>
      </c>
      <c r="G415" s="246"/>
      <c r="H415" s="249">
        <v>2306.6999999999998</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141</v>
      </c>
      <c r="AU415" s="255" t="s">
        <v>85</v>
      </c>
      <c r="AV415" s="14" t="s">
        <v>85</v>
      </c>
      <c r="AW415" s="14" t="s">
        <v>32</v>
      </c>
      <c r="AX415" s="14" t="s">
        <v>75</v>
      </c>
      <c r="AY415" s="255" t="s">
        <v>133</v>
      </c>
    </row>
    <row r="416" s="13" customFormat="1">
      <c r="A416" s="13"/>
      <c r="B416" s="234"/>
      <c r="C416" s="235"/>
      <c r="D416" s="236" t="s">
        <v>141</v>
      </c>
      <c r="E416" s="237" t="s">
        <v>1</v>
      </c>
      <c r="F416" s="238" t="s">
        <v>612</v>
      </c>
      <c r="G416" s="235"/>
      <c r="H416" s="237" t="s">
        <v>1</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141</v>
      </c>
      <c r="AU416" s="244" t="s">
        <v>85</v>
      </c>
      <c r="AV416" s="13" t="s">
        <v>83</v>
      </c>
      <c r="AW416" s="13" t="s">
        <v>32</v>
      </c>
      <c r="AX416" s="13" t="s">
        <v>75</v>
      </c>
      <c r="AY416" s="244" t="s">
        <v>133</v>
      </c>
    </row>
    <row r="417" s="13" customFormat="1">
      <c r="A417" s="13"/>
      <c r="B417" s="234"/>
      <c r="C417" s="235"/>
      <c r="D417" s="236" t="s">
        <v>141</v>
      </c>
      <c r="E417" s="237" t="s">
        <v>1</v>
      </c>
      <c r="F417" s="238" t="s">
        <v>613</v>
      </c>
      <c r="G417" s="235"/>
      <c r="H417" s="237" t="s">
        <v>1</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141</v>
      </c>
      <c r="AU417" s="244" t="s">
        <v>85</v>
      </c>
      <c r="AV417" s="13" t="s">
        <v>83</v>
      </c>
      <c r="AW417" s="13" t="s">
        <v>32</v>
      </c>
      <c r="AX417" s="13" t="s">
        <v>75</v>
      </c>
      <c r="AY417" s="244" t="s">
        <v>133</v>
      </c>
    </row>
    <row r="418" s="14" customFormat="1">
      <c r="A418" s="14"/>
      <c r="B418" s="245"/>
      <c r="C418" s="246"/>
      <c r="D418" s="236" t="s">
        <v>141</v>
      </c>
      <c r="E418" s="247" t="s">
        <v>1</v>
      </c>
      <c r="F418" s="248" t="s">
        <v>614</v>
      </c>
      <c r="G418" s="246"/>
      <c r="H418" s="249">
        <v>10196.16</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141</v>
      </c>
      <c r="AU418" s="255" t="s">
        <v>85</v>
      </c>
      <c r="AV418" s="14" t="s">
        <v>85</v>
      </c>
      <c r="AW418" s="14" t="s">
        <v>32</v>
      </c>
      <c r="AX418" s="14" t="s">
        <v>75</v>
      </c>
      <c r="AY418" s="255" t="s">
        <v>133</v>
      </c>
    </row>
    <row r="419" s="15" customFormat="1">
      <c r="A419" s="15"/>
      <c r="B419" s="256"/>
      <c r="C419" s="257"/>
      <c r="D419" s="236" t="s">
        <v>141</v>
      </c>
      <c r="E419" s="258" t="s">
        <v>1</v>
      </c>
      <c r="F419" s="259" t="s">
        <v>152</v>
      </c>
      <c r="G419" s="257"/>
      <c r="H419" s="260">
        <v>14534.244999999999</v>
      </c>
      <c r="I419" s="261"/>
      <c r="J419" s="257"/>
      <c r="K419" s="257"/>
      <c r="L419" s="262"/>
      <c r="M419" s="263"/>
      <c r="N419" s="264"/>
      <c r="O419" s="264"/>
      <c r="P419" s="264"/>
      <c r="Q419" s="264"/>
      <c r="R419" s="264"/>
      <c r="S419" s="264"/>
      <c r="T419" s="265"/>
      <c r="U419" s="15"/>
      <c r="V419" s="15"/>
      <c r="W419" s="15"/>
      <c r="X419" s="15"/>
      <c r="Y419" s="15"/>
      <c r="Z419" s="15"/>
      <c r="AA419" s="15"/>
      <c r="AB419" s="15"/>
      <c r="AC419" s="15"/>
      <c r="AD419" s="15"/>
      <c r="AE419" s="15"/>
      <c r="AT419" s="266" t="s">
        <v>141</v>
      </c>
      <c r="AU419" s="266" t="s">
        <v>85</v>
      </c>
      <c r="AV419" s="15" t="s">
        <v>139</v>
      </c>
      <c r="AW419" s="15" t="s">
        <v>32</v>
      </c>
      <c r="AX419" s="15" t="s">
        <v>83</v>
      </c>
      <c r="AY419" s="266" t="s">
        <v>133</v>
      </c>
    </row>
    <row r="420" s="2" customFormat="1" ht="16.5" customHeight="1">
      <c r="A420" s="39"/>
      <c r="B420" s="40"/>
      <c r="C420" s="220" t="s">
        <v>615</v>
      </c>
      <c r="D420" s="220" t="s">
        <v>135</v>
      </c>
      <c r="E420" s="221" t="s">
        <v>616</v>
      </c>
      <c r="F420" s="222" t="s">
        <v>617</v>
      </c>
      <c r="G420" s="223" t="s">
        <v>295</v>
      </c>
      <c r="H420" s="224">
        <v>833.524</v>
      </c>
      <c r="I420" s="225"/>
      <c r="J420" s="226">
        <f>ROUND(I420*H420,2)</f>
        <v>0</v>
      </c>
      <c r="K420" s="227"/>
      <c r="L420" s="45"/>
      <c r="M420" s="228" t="s">
        <v>1</v>
      </c>
      <c r="N420" s="229" t="s">
        <v>40</v>
      </c>
      <c r="O420" s="92"/>
      <c r="P420" s="230">
        <f>O420*H420</f>
        <v>0</v>
      </c>
      <c r="Q420" s="230">
        <v>0</v>
      </c>
      <c r="R420" s="230">
        <f>Q420*H420</f>
        <v>0</v>
      </c>
      <c r="S420" s="230">
        <v>0</v>
      </c>
      <c r="T420" s="231">
        <f>S420*H420</f>
        <v>0</v>
      </c>
      <c r="U420" s="39"/>
      <c r="V420" s="39"/>
      <c r="W420" s="39"/>
      <c r="X420" s="39"/>
      <c r="Y420" s="39"/>
      <c r="Z420" s="39"/>
      <c r="AA420" s="39"/>
      <c r="AB420" s="39"/>
      <c r="AC420" s="39"/>
      <c r="AD420" s="39"/>
      <c r="AE420" s="39"/>
      <c r="AR420" s="232" t="s">
        <v>139</v>
      </c>
      <c r="AT420" s="232" t="s">
        <v>135</v>
      </c>
      <c r="AU420" s="232" t="s">
        <v>85</v>
      </c>
      <c r="AY420" s="18" t="s">
        <v>133</v>
      </c>
      <c r="BE420" s="233">
        <f>IF(N420="základní",J420,0)</f>
        <v>0</v>
      </c>
      <c r="BF420" s="233">
        <f>IF(N420="snížená",J420,0)</f>
        <v>0</v>
      </c>
      <c r="BG420" s="233">
        <f>IF(N420="zákl. přenesená",J420,0)</f>
        <v>0</v>
      </c>
      <c r="BH420" s="233">
        <f>IF(N420="sníž. přenesená",J420,0)</f>
        <v>0</v>
      </c>
      <c r="BI420" s="233">
        <f>IF(N420="nulová",J420,0)</f>
        <v>0</v>
      </c>
      <c r="BJ420" s="18" t="s">
        <v>83</v>
      </c>
      <c r="BK420" s="233">
        <f>ROUND(I420*H420,2)</f>
        <v>0</v>
      </c>
      <c r="BL420" s="18" t="s">
        <v>139</v>
      </c>
      <c r="BM420" s="232" t="s">
        <v>618</v>
      </c>
    </row>
    <row r="421" s="13" customFormat="1">
      <c r="A421" s="13"/>
      <c r="B421" s="234"/>
      <c r="C421" s="235"/>
      <c r="D421" s="236" t="s">
        <v>141</v>
      </c>
      <c r="E421" s="237" t="s">
        <v>1</v>
      </c>
      <c r="F421" s="238" t="s">
        <v>598</v>
      </c>
      <c r="G421" s="235"/>
      <c r="H421" s="237" t="s">
        <v>1</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141</v>
      </c>
      <c r="AU421" s="244" t="s">
        <v>85</v>
      </c>
      <c r="AV421" s="13" t="s">
        <v>83</v>
      </c>
      <c r="AW421" s="13" t="s">
        <v>32</v>
      </c>
      <c r="AX421" s="13" t="s">
        <v>75</v>
      </c>
      <c r="AY421" s="244" t="s">
        <v>133</v>
      </c>
    </row>
    <row r="422" s="14" customFormat="1">
      <c r="A422" s="14"/>
      <c r="B422" s="245"/>
      <c r="C422" s="246"/>
      <c r="D422" s="236" t="s">
        <v>141</v>
      </c>
      <c r="E422" s="247" t="s">
        <v>1</v>
      </c>
      <c r="F422" s="248" t="s">
        <v>619</v>
      </c>
      <c r="G422" s="246"/>
      <c r="H422" s="249">
        <v>153.78</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141</v>
      </c>
      <c r="AU422" s="255" t="s">
        <v>85</v>
      </c>
      <c r="AV422" s="14" t="s">
        <v>85</v>
      </c>
      <c r="AW422" s="14" t="s">
        <v>32</v>
      </c>
      <c r="AX422" s="14" t="s">
        <v>75</v>
      </c>
      <c r="AY422" s="255" t="s">
        <v>133</v>
      </c>
    </row>
    <row r="423" s="13" customFormat="1">
      <c r="A423" s="13"/>
      <c r="B423" s="234"/>
      <c r="C423" s="235"/>
      <c r="D423" s="236" t="s">
        <v>141</v>
      </c>
      <c r="E423" s="237" t="s">
        <v>1</v>
      </c>
      <c r="F423" s="238" t="s">
        <v>600</v>
      </c>
      <c r="G423" s="235"/>
      <c r="H423" s="237" t="s">
        <v>1</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141</v>
      </c>
      <c r="AU423" s="244" t="s">
        <v>85</v>
      </c>
      <c r="AV423" s="13" t="s">
        <v>83</v>
      </c>
      <c r="AW423" s="13" t="s">
        <v>32</v>
      </c>
      <c r="AX423" s="13" t="s">
        <v>75</v>
      </c>
      <c r="AY423" s="244" t="s">
        <v>133</v>
      </c>
    </row>
    <row r="424" s="14" customFormat="1">
      <c r="A424" s="14"/>
      <c r="B424" s="245"/>
      <c r="C424" s="246"/>
      <c r="D424" s="236" t="s">
        <v>141</v>
      </c>
      <c r="E424" s="247" t="s">
        <v>1</v>
      </c>
      <c r="F424" s="248" t="s">
        <v>620</v>
      </c>
      <c r="G424" s="246"/>
      <c r="H424" s="249">
        <v>273.46699999999998</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141</v>
      </c>
      <c r="AU424" s="255" t="s">
        <v>85</v>
      </c>
      <c r="AV424" s="14" t="s">
        <v>85</v>
      </c>
      <c r="AW424" s="14" t="s">
        <v>32</v>
      </c>
      <c r="AX424" s="14" t="s">
        <v>75</v>
      </c>
      <c r="AY424" s="255" t="s">
        <v>133</v>
      </c>
    </row>
    <row r="425" s="13" customFormat="1">
      <c r="A425" s="13"/>
      <c r="B425" s="234"/>
      <c r="C425" s="235"/>
      <c r="D425" s="236" t="s">
        <v>141</v>
      </c>
      <c r="E425" s="237" t="s">
        <v>1</v>
      </c>
      <c r="F425" s="238" t="s">
        <v>621</v>
      </c>
      <c r="G425" s="235"/>
      <c r="H425" s="237" t="s">
        <v>1</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141</v>
      </c>
      <c r="AU425" s="244" t="s">
        <v>85</v>
      </c>
      <c r="AV425" s="13" t="s">
        <v>83</v>
      </c>
      <c r="AW425" s="13" t="s">
        <v>32</v>
      </c>
      <c r="AX425" s="13" t="s">
        <v>75</v>
      </c>
      <c r="AY425" s="244" t="s">
        <v>133</v>
      </c>
    </row>
    <row r="426" s="14" customFormat="1">
      <c r="A426" s="14"/>
      <c r="B426" s="245"/>
      <c r="C426" s="246"/>
      <c r="D426" s="236" t="s">
        <v>141</v>
      </c>
      <c r="E426" s="247" t="s">
        <v>1</v>
      </c>
      <c r="F426" s="248" t="s">
        <v>622</v>
      </c>
      <c r="G426" s="246"/>
      <c r="H426" s="249">
        <v>406.27699999999999</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141</v>
      </c>
      <c r="AU426" s="255" t="s">
        <v>85</v>
      </c>
      <c r="AV426" s="14" t="s">
        <v>85</v>
      </c>
      <c r="AW426" s="14" t="s">
        <v>32</v>
      </c>
      <c r="AX426" s="14" t="s">
        <v>75</v>
      </c>
      <c r="AY426" s="255" t="s">
        <v>133</v>
      </c>
    </row>
    <row r="427" s="15" customFormat="1">
      <c r="A427" s="15"/>
      <c r="B427" s="256"/>
      <c r="C427" s="257"/>
      <c r="D427" s="236" t="s">
        <v>141</v>
      </c>
      <c r="E427" s="258" t="s">
        <v>1</v>
      </c>
      <c r="F427" s="259" t="s">
        <v>152</v>
      </c>
      <c r="G427" s="257"/>
      <c r="H427" s="260">
        <v>833.52399999999989</v>
      </c>
      <c r="I427" s="261"/>
      <c r="J427" s="257"/>
      <c r="K427" s="257"/>
      <c r="L427" s="262"/>
      <c r="M427" s="263"/>
      <c r="N427" s="264"/>
      <c r="O427" s="264"/>
      <c r="P427" s="264"/>
      <c r="Q427" s="264"/>
      <c r="R427" s="264"/>
      <c r="S427" s="264"/>
      <c r="T427" s="265"/>
      <c r="U427" s="15"/>
      <c r="V427" s="15"/>
      <c r="W427" s="15"/>
      <c r="X427" s="15"/>
      <c r="Y427" s="15"/>
      <c r="Z427" s="15"/>
      <c r="AA427" s="15"/>
      <c r="AB427" s="15"/>
      <c r="AC427" s="15"/>
      <c r="AD427" s="15"/>
      <c r="AE427" s="15"/>
      <c r="AT427" s="266" t="s">
        <v>141</v>
      </c>
      <c r="AU427" s="266" t="s">
        <v>85</v>
      </c>
      <c r="AV427" s="15" t="s">
        <v>139</v>
      </c>
      <c r="AW427" s="15" t="s">
        <v>32</v>
      </c>
      <c r="AX427" s="15" t="s">
        <v>83</v>
      </c>
      <c r="AY427" s="266" t="s">
        <v>133</v>
      </c>
    </row>
    <row r="428" s="2" customFormat="1" ht="24.15" customHeight="1">
      <c r="A428" s="39"/>
      <c r="B428" s="40"/>
      <c r="C428" s="220" t="s">
        <v>623</v>
      </c>
      <c r="D428" s="220" t="s">
        <v>135</v>
      </c>
      <c r="E428" s="221" t="s">
        <v>624</v>
      </c>
      <c r="F428" s="222" t="s">
        <v>625</v>
      </c>
      <c r="G428" s="223" t="s">
        <v>295</v>
      </c>
      <c r="H428" s="224">
        <v>153.78</v>
      </c>
      <c r="I428" s="225"/>
      <c r="J428" s="226">
        <f>ROUND(I428*H428,2)</f>
        <v>0</v>
      </c>
      <c r="K428" s="227"/>
      <c r="L428" s="45"/>
      <c r="M428" s="228" t="s">
        <v>1</v>
      </c>
      <c r="N428" s="229" t="s">
        <v>40</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139</v>
      </c>
      <c r="AT428" s="232" t="s">
        <v>135</v>
      </c>
      <c r="AU428" s="232" t="s">
        <v>85</v>
      </c>
      <c r="AY428" s="18" t="s">
        <v>133</v>
      </c>
      <c r="BE428" s="233">
        <f>IF(N428="základní",J428,0)</f>
        <v>0</v>
      </c>
      <c r="BF428" s="233">
        <f>IF(N428="snížená",J428,0)</f>
        <v>0</v>
      </c>
      <c r="BG428" s="233">
        <f>IF(N428="zákl. přenesená",J428,0)</f>
        <v>0</v>
      </c>
      <c r="BH428" s="233">
        <f>IF(N428="sníž. přenesená",J428,0)</f>
        <v>0</v>
      </c>
      <c r="BI428" s="233">
        <f>IF(N428="nulová",J428,0)</f>
        <v>0</v>
      </c>
      <c r="BJ428" s="18" t="s">
        <v>83</v>
      </c>
      <c r="BK428" s="233">
        <f>ROUND(I428*H428,2)</f>
        <v>0</v>
      </c>
      <c r="BL428" s="18" t="s">
        <v>139</v>
      </c>
      <c r="BM428" s="232" t="s">
        <v>626</v>
      </c>
    </row>
    <row r="429" s="13" customFormat="1">
      <c r="A429" s="13"/>
      <c r="B429" s="234"/>
      <c r="C429" s="235"/>
      <c r="D429" s="236" t="s">
        <v>141</v>
      </c>
      <c r="E429" s="237" t="s">
        <v>1</v>
      </c>
      <c r="F429" s="238" t="s">
        <v>598</v>
      </c>
      <c r="G429" s="235"/>
      <c r="H429" s="237" t="s">
        <v>1</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141</v>
      </c>
      <c r="AU429" s="244" t="s">
        <v>85</v>
      </c>
      <c r="AV429" s="13" t="s">
        <v>83</v>
      </c>
      <c r="AW429" s="13" t="s">
        <v>32</v>
      </c>
      <c r="AX429" s="13" t="s">
        <v>75</v>
      </c>
      <c r="AY429" s="244" t="s">
        <v>133</v>
      </c>
    </row>
    <row r="430" s="14" customFormat="1">
      <c r="A430" s="14"/>
      <c r="B430" s="245"/>
      <c r="C430" s="246"/>
      <c r="D430" s="236" t="s">
        <v>141</v>
      </c>
      <c r="E430" s="247" t="s">
        <v>1</v>
      </c>
      <c r="F430" s="248" t="s">
        <v>619</v>
      </c>
      <c r="G430" s="246"/>
      <c r="H430" s="249">
        <v>153.78</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141</v>
      </c>
      <c r="AU430" s="255" t="s">
        <v>85</v>
      </c>
      <c r="AV430" s="14" t="s">
        <v>85</v>
      </c>
      <c r="AW430" s="14" t="s">
        <v>32</v>
      </c>
      <c r="AX430" s="14" t="s">
        <v>83</v>
      </c>
      <c r="AY430" s="255" t="s">
        <v>133</v>
      </c>
    </row>
    <row r="431" s="2" customFormat="1" ht="24.15" customHeight="1">
      <c r="A431" s="39"/>
      <c r="B431" s="40"/>
      <c r="C431" s="220" t="s">
        <v>627</v>
      </c>
      <c r="D431" s="220" t="s">
        <v>135</v>
      </c>
      <c r="E431" s="221" t="s">
        <v>628</v>
      </c>
      <c r="F431" s="222" t="s">
        <v>629</v>
      </c>
      <c r="G431" s="223" t="s">
        <v>295</v>
      </c>
      <c r="H431" s="224">
        <v>679.74400000000003</v>
      </c>
      <c r="I431" s="225"/>
      <c r="J431" s="226">
        <f>ROUND(I431*H431,2)</f>
        <v>0</v>
      </c>
      <c r="K431" s="227"/>
      <c r="L431" s="45"/>
      <c r="M431" s="228" t="s">
        <v>1</v>
      </c>
      <c r="N431" s="229" t="s">
        <v>40</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139</v>
      </c>
      <c r="AT431" s="232" t="s">
        <v>135</v>
      </c>
      <c r="AU431" s="232" t="s">
        <v>85</v>
      </c>
      <c r="AY431" s="18" t="s">
        <v>133</v>
      </c>
      <c r="BE431" s="233">
        <f>IF(N431="základní",J431,0)</f>
        <v>0</v>
      </c>
      <c r="BF431" s="233">
        <f>IF(N431="snížená",J431,0)</f>
        <v>0</v>
      </c>
      <c r="BG431" s="233">
        <f>IF(N431="zákl. přenesená",J431,0)</f>
        <v>0</v>
      </c>
      <c r="BH431" s="233">
        <f>IF(N431="sníž. přenesená",J431,0)</f>
        <v>0</v>
      </c>
      <c r="BI431" s="233">
        <f>IF(N431="nulová",J431,0)</f>
        <v>0</v>
      </c>
      <c r="BJ431" s="18" t="s">
        <v>83</v>
      </c>
      <c r="BK431" s="233">
        <f>ROUND(I431*H431,2)</f>
        <v>0</v>
      </c>
      <c r="BL431" s="18" t="s">
        <v>139</v>
      </c>
      <c r="BM431" s="232" t="s">
        <v>630</v>
      </c>
    </row>
    <row r="432" s="13" customFormat="1">
      <c r="A432" s="13"/>
      <c r="B432" s="234"/>
      <c r="C432" s="235"/>
      <c r="D432" s="236" t="s">
        <v>141</v>
      </c>
      <c r="E432" s="237" t="s">
        <v>1</v>
      </c>
      <c r="F432" s="238" t="s">
        <v>600</v>
      </c>
      <c r="G432" s="235"/>
      <c r="H432" s="237" t="s">
        <v>1</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141</v>
      </c>
      <c r="AU432" s="244" t="s">
        <v>85</v>
      </c>
      <c r="AV432" s="13" t="s">
        <v>83</v>
      </c>
      <c r="AW432" s="13" t="s">
        <v>32</v>
      </c>
      <c r="AX432" s="13" t="s">
        <v>75</v>
      </c>
      <c r="AY432" s="244" t="s">
        <v>133</v>
      </c>
    </row>
    <row r="433" s="14" customFormat="1">
      <c r="A433" s="14"/>
      <c r="B433" s="245"/>
      <c r="C433" s="246"/>
      <c r="D433" s="236" t="s">
        <v>141</v>
      </c>
      <c r="E433" s="247" t="s">
        <v>1</v>
      </c>
      <c r="F433" s="248" t="s">
        <v>631</v>
      </c>
      <c r="G433" s="246"/>
      <c r="H433" s="249">
        <v>679.74400000000003</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141</v>
      </c>
      <c r="AU433" s="255" t="s">
        <v>85</v>
      </c>
      <c r="AV433" s="14" t="s">
        <v>85</v>
      </c>
      <c r="AW433" s="14" t="s">
        <v>32</v>
      </c>
      <c r="AX433" s="14" t="s">
        <v>83</v>
      </c>
      <c r="AY433" s="255" t="s">
        <v>133</v>
      </c>
    </row>
    <row r="434" s="12" customFormat="1" ht="22.8" customHeight="1">
      <c r="A434" s="12"/>
      <c r="B434" s="204"/>
      <c r="C434" s="205"/>
      <c r="D434" s="206" t="s">
        <v>74</v>
      </c>
      <c r="E434" s="218" t="s">
        <v>632</v>
      </c>
      <c r="F434" s="218" t="s">
        <v>633</v>
      </c>
      <c r="G434" s="205"/>
      <c r="H434" s="205"/>
      <c r="I434" s="208"/>
      <c r="J434" s="219">
        <f>BK434</f>
        <v>0</v>
      </c>
      <c r="K434" s="205"/>
      <c r="L434" s="210"/>
      <c r="M434" s="211"/>
      <c r="N434" s="212"/>
      <c r="O434" s="212"/>
      <c r="P434" s="213">
        <f>SUM(P435:P438)</f>
        <v>0</v>
      </c>
      <c r="Q434" s="212"/>
      <c r="R434" s="213">
        <f>SUM(R435:R438)</f>
        <v>0</v>
      </c>
      <c r="S434" s="212"/>
      <c r="T434" s="214">
        <f>SUM(T435:T438)</f>
        <v>0</v>
      </c>
      <c r="U434" s="12"/>
      <c r="V434" s="12"/>
      <c r="W434" s="12"/>
      <c r="X434" s="12"/>
      <c r="Y434" s="12"/>
      <c r="Z434" s="12"/>
      <c r="AA434" s="12"/>
      <c r="AB434" s="12"/>
      <c r="AC434" s="12"/>
      <c r="AD434" s="12"/>
      <c r="AE434" s="12"/>
      <c r="AR434" s="215" t="s">
        <v>83</v>
      </c>
      <c r="AT434" s="216" t="s">
        <v>74</v>
      </c>
      <c r="AU434" s="216" t="s">
        <v>83</v>
      </c>
      <c r="AY434" s="215" t="s">
        <v>133</v>
      </c>
      <c r="BK434" s="217">
        <f>SUM(BK435:BK438)</f>
        <v>0</v>
      </c>
    </row>
    <row r="435" s="2" customFormat="1" ht="24.15" customHeight="1">
      <c r="A435" s="39"/>
      <c r="B435" s="40"/>
      <c r="C435" s="220" t="s">
        <v>634</v>
      </c>
      <c r="D435" s="220" t="s">
        <v>135</v>
      </c>
      <c r="E435" s="221" t="s">
        <v>635</v>
      </c>
      <c r="F435" s="222" t="s">
        <v>636</v>
      </c>
      <c r="G435" s="223" t="s">
        <v>295</v>
      </c>
      <c r="H435" s="224">
        <v>406.04000000000002</v>
      </c>
      <c r="I435" s="225"/>
      <c r="J435" s="226">
        <f>ROUND(I435*H435,2)</f>
        <v>0</v>
      </c>
      <c r="K435" s="227"/>
      <c r="L435" s="45"/>
      <c r="M435" s="228" t="s">
        <v>1</v>
      </c>
      <c r="N435" s="229" t="s">
        <v>40</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139</v>
      </c>
      <c r="AT435" s="232" t="s">
        <v>135</v>
      </c>
      <c r="AU435" s="232" t="s">
        <v>85</v>
      </c>
      <c r="AY435" s="18" t="s">
        <v>133</v>
      </c>
      <c r="BE435" s="233">
        <f>IF(N435="základní",J435,0)</f>
        <v>0</v>
      </c>
      <c r="BF435" s="233">
        <f>IF(N435="snížená",J435,0)</f>
        <v>0</v>
      </c>
      <c r="BG435" s="233">
        <f>IF(N435="zákl. přenesená",J435,0)</f>
        <v>0</v>
      </c>
      <c r="BH435" s="233">
        <f>IF(N435="sníž. přenesená",J435,0)</f>
        <v>0</v>
      </c>
      <c r="BI435" s="233">
        <f>IF(N435="nulová",J435,0)</f>
        <v>0</v>
      </c>
      <c r="BJ435" s="18" t="s">
        <v>83</v>
      </c>
      <c r="BK435" s="233">
        <f>ROUND(I435*H435,2)</f>
        <v>0</v>
      </c>
      <c r="BL435" s="18" t="s">
        <v>139</v>
      </c>
      <c r="BM435" s="232" t="s">
        <v>637</v>
      </c>
    </row>
    <row r="436" s="14" customFormat="1">
      <c r="A436" s="14"/>
      <c r="B436" s="245"/>
      <c r="C436" s="246"/>
      <c r="D436" s="236" t="s">
        <v>141</v>
      </c>
      <c r="E436" s="247" t="s">
        <v>1</v>
      </c>
      <c r="F436" s="248" t="s">
        <v>638</v>
      </c>
      <c r="G436" s="246"/>
      <c r="H436" s="249">
        <v>406.04000000000002</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141</v>
      </c>
      <c r="AU436" s="255" t="s">
        <v>85</v>
      </c>
      <c r="AV436" s="14" t="s">
        <v>85</v>
      </c>
      <c r="AW436" s="14" t="s">
        <v>32</v>
      </c>
      <c r="AX436" s="14" t="s">
        <v>83</v>
      </c>
      <c r="AY436" s="255" t="s">
        <v>133</v>
      </c>
    </row>
    <row r="437" s="2" customFormat="1" ht="24.15" customHeight="1">
      <c r="A437" s="39"/>
      <c r="B437" s="40"/>
      <c r="C437" s="220" t="s">
        <v>639</v>
      </c>
      <c r="D437" s="220" t="s">
        <v>135</v>
      </c>
      <c r="E437" s="221" t="s">
        <v>640</v>
      </c>
      <c r="F437" s="222" t="s">
        <v>641</v>
      </c>
      <c r="G437" s="223" t="s">
        <v>295</v>
      </c>
      <c r="H437" s="224">
        <v>58.014000000000003</v>
      </c>
      <c r="I437" s="225"/>
      <c r="J437" s="226">
        <f>ROUND(I437*H437,2)</f>
        <v>0</v>
      </c>
      <c r="K437" s="227"/>
      <c r="L437" s="45"/>
      <c r="M437" s="228" t="s">
        <v>1</v>
      </c>
      <c r="N437" s="229" t="s">
        <v>40</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139</v>
      </c>
      <c r="AT437" s="232" t="s">
        <v>135</v>
      </c>
      <c r="AU437" s="232" t="s">
        <v>85</v>
      </c>
      <c r="AY437" s="18" t="s">
        <v>133</v>
      </c>
      <c r="BE437" s="233">
        <f>IF(N437="základní",J437,0)</f>
        <v>0</v>
      </c>
      <c r="BF437" s="233">
        <f>IF(N437="snížená",J437,0)</f>
        <v>0</v>
      </c>
      <c r="BG437" s="233">
        <f>IF(N437="zákl. přenesená",J437,0)</f>
        <v>0</v>
      </c>
      <c r="BH437" s="233">
        <f>IF(N437="sníž. přenesená",J437,0)</f>
        <v>0</v>
      </c>
      <c r="BI437" s="233">
        <f>IF(N437="nulová",J437,0)</f>
        <v>0</v>
      </c>
      <c r="BJ437" s="18" t="s">
        <v>83</v>
      </c>
      <c r="BK437" s="233">
        <f>ROUND(I437*H437,2)</f>
        <v>0</v>
      </c>
      <c r="BL437" s="18" t="s">
        <v>139</v>
      </c>
      <c r="BM437" s="232" t="s">
        <v>642</v>
      </c>
    </row>
    <row r="438" s="14" customFormat="1">
      <c r="A438" s="14"/>
      <c r="B438" s="245"/>
      <c r="C438" s="246"/>
      <c r="D438" s="236" t="s">
        <v>141</v>
      </c>
      <c r="E438" s="247" t="s">
        <v>1</v>
      </c>
      <c r="F438" s="248" t="s">
        <v>643</v>
      </c>
      <c r="G438" s="246"/>
      <c r="H438" s="249">
        <v>58.014000000000003</v>
      </c>
      <c r="I438" s="250"/>
      <c r="J438" s="246"/>
      <c r="K438" s="246"/>
      <c r="L438" s="251"/>
      <c r="M438" s="289"/>
      <c r="N438" s="290"/>
      <c r="O438" s="290"/>
      <c r="P438" s="290"/>
      <c r="Q438" s="290"/>
      <c r="R438" s="290"/>
      <c r="S438" s="290"/>
      <c r="T438" s="291"/>
      <c r="U438" s="14"/>
      <c r="V438" s="14"/>
      <c r="W438" s="14"/>
      <c r="X438" s="14"/>
      <c r="Y438" s="14"/>
      <c r="Z438" s="14"/>
      <c r="AA438" s="14"/>
      <c r="AB438" s="14"/>
      <c r="AC438" s="14"/>
      <c r="AD438" s="14"/>
      <c r="AE438" s="14"/>
      <c r="AT438" s="255" t="s">
        <v>141</v>
      </c>
      <c r="AU438" s="255" t="s">
        <v>85</v>
      </c>
      <c r="AV438" s="14" t="s">
        <v>85</v>
      </c>
      <c r="AW438" s="14" t="s">
        <v>32</v>
      </c>
      <c r="AX438" s="14" t="s">
        <v>83</v>
      </c>
      <c r="AY438" s="255" t="s">
        <v>133</v>
      </c>
    </row>
    <row r="439" s="2" customFormat="1" ht="6.96" customHeight="1">
      <c r="A439" s="39"/>
      <c r="B439" s="67"/>
      <c r="C439" s="68"/>
      <c r="D439" s="68"/>
      <c r="E439" s="68"/>
      <c r="F439" s="68"/>
      <c r="G439" s="68"/>
      <c r="H439" s="68"/>
      <c r="I439" s="68"/>
      <c r="J439" s="68"/>
      <c r="K439" s="68"/>
      <c r="L439" s="45"/>
      <c r="M439" s="39"/>
      <c r="O439" s="39"/>
      <c r="P439" s="39"/>
      <c r="Q439" s="39"/>
      <c r="R439" s="39"/>
      <c r="S439" s="39"/>
      <c r="T439" s="39"/>
      <c r="U439" s="39"/>
      <c r="V439" s="39"/>
      <c r="W439" s="39"/>
      <c r="X439" s="39"/>
      <c r="Y439" s="39"/>
      <c r="Z439" s="39"/>
      <c r="AA439" s="39"/>
      <c r="AB439" s="39"/>
      <c r="AC439" s="39"/>
      <c r="AD439" s="39"/>
      <c r="AE439" s="39"/>
    </row>
  </sheetData>
  <sheetProtection sheet="1" autoFilter="0" formatColumns="0" formatRows="0" objects="1" scenarios="1" spinCount="100000" saltValue="ssH1Eg2KkOTjfBTeaW2MuMiyx5pMurX2ImiRLKg55BOIll2faIqQU++DgRl2IKEHhcCPmnj5ccRGv/ODBlfSeQ==" hashValue="lJDGmdSnDSEmn8Wehw3qpmtdtpdVXXdbbvZxm8yUeVdhH44WHKJ6VMEbi2sHg3sOTIWNsArH/Gaog+IPOo6iig==" algorithmName="SHA-512" password="CC35"/>
  <autoFilter ref="C123:K438"/>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88</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644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ROUND(J127,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ROUND((SUM(BE127:BE363)),  2)</f>
        <v>0</v>
      </c>
      <c r="G33" s="39"/>
      <c r="H33" s="39"/>
      <c r="I33" s="156">
        <v>0.20999999999999999</v>
      </c>
      <c r="J33" s="155">
        <f>ROUND(((SUM(BE127:BE363))*I33),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ROUND((SUM(BF127:BF363)),  2)</f>
        <v>0</v>
      </c>
      <c r="G34" s="39"/>
      <c r="H34" s="39"/>
      <c r="I34" s="156">
        <v>0.12</v>
      </c>
      <c r="J34" s="155">
        <f>ROUND(((SUM(BF127:BF363))*I34),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ROUND((SUM(BG127:BG363)),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ROUND((SUM(BH127:BH363)),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ROUND((SUM(BI127:BI363)),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02 - Krouna, redukční šachta</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J127</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110</v>
      </c>
      <c r="E97" s="183"/>
      <c r="F97" s="183"/>
      <c r="G97" s="183"/>
      <c r="H97" s="183"/>
      <c r="I97" s="183"/>
      <c r="J97" s="184">
        <f>J128</f>
        <v>0</v>
      </c>
      <c r="K97" s="181"/>
      <c r="L97" s="185"/>
      <c r="S97" s="9"/>
      <c r="T97" s="9"/>
      <c r="U97" s="9"/>
      <c r="V97" s="9"/>
      <c r="W97" s="9"/>
      <c r="X97" s="9"/>
      <c r="Y97" s="9"/>
      <c r="Z97" s="9"/>
      <c r="AA97" s="9"/>
      <c r="AB97" s="9"/>
      <c r="AC97" s="9"/>
      <c r="AD97" s="9"/>
      <c r="AE97" s="9"/>
    </row>
    <row r="98" s="10" customFormat="1" ht="19.92" customHeight="1">
      <c r="A98" s="10"/>
      <c r="B98" s="186"/>
      <c r="C98" s="187"/>
      <c r="D98" s="188" t="s">
        <v>111</v>
      </c>
      <c r="E98" s="189"/>
      <c r="F98" s="189"/>
      <c r="G98" s="189"/>
      <c r="H98" s="189"/>
      <c r="I98" s="189"/>
      <c r="J98" s="190">
        <f>J129</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645</v>
      </c>
      <c r="E99" s="189"/>
      <c r="F99" s="189"/>
      <c r="G99" s="189"/>
      <c r="H99" s="189"/>
      <c r="I99" s="189"/>
      <c r="J99" s="190">
        <f>J224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112</v>
      </c>
      <c r="E100" s="189"/>
      <c r="F100" s="189"/>
      <c r="G100" s="189"/>
      <c r="H100" s="189"/>
      <c r="I100" s="189"/>
      <c r="J100" s="190">
        <f>J228</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113</v>
      </c>
      <c r="E101" s="189"/>
      <c r="F101" s="189"/>
      <c r="G101" s="189"/>
      <c r="H101" s="189"/>
      <c r="I101" s="189"/>
      <c r="J101" s="190">
        <f>J246</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114</v>
      </c>
      <c r="E102" s="189"/>
      <c r="F102" s="189"/>
      <c r="G102" s="189"/>
      <c r="H102" s="189"/>
      <c r="I102" s="189"/>
      <c r="J102" s="190">
        <f>J265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115</v>
      </c>
      <c r="E103" s="189"/>
      <c r="F103" s="189"/>
      <c r="G103" s="189"/>
      <c r="H103" s="189"/>
      <c r="I103" s="189"/>
      <c r="J103" s="190">
        <f>J309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116</v>
      </c>
      <c r="E104" s="189"/>
      <c r="F104" s="189"/>
      <c r="G104" s="189"/>
      <c r="H104" s="189"/>
      <c r="I104" s="189"/>
      <c r="J104" s="190">
        <f>J316</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117</v>
      </c>
      <c r="E105" s="189"/>
      <c r="F105" s="189"/>
      <c r="G105" s="189"/>
      <c r="H105" s="189"/>
      <c r="I105" s="189"/>
      <c r="J105" s="190">
        <f>J349</f>
        <v>0</v>
      </c>
      <c r="K105" s="187"/>
      <c r="L105" s="191"/>
      <c r="S105" s="10"/>
      <c r="T105" s="10"/>
      <c r="U105" s="10"/>
      <c r="V105" s="10"/>
      <c r="W105" s="10"/>
      <c r="X105" s="10"/>
      <c r="Y105" s="10"/>
      <c r="Z105" s="10"/>
      <c r="AA105" s="10"/>
      <c r="AB105" s="10"/>
      <c r="AC105" s="10"/>
      <c r="AD105" s="10"/>
      <c r="AE105" s="10"/>
    </row>
    <row r="106" s="9" customFormat="1" ht="24.96" customHeight="1">
      <c r="A106" s="9"/>
      <c r="B106" s="180"/>
      <c r="C106" s="181"/>
      <c r="D106" s="182" t="s">
        <v>646</v>
      </c>
      <c r="E106" s="183"/>
      <c r="F106" s="183"/>
      <c r="G106" s="183"/>
      <c r="H106" s="183"/>
      <c r="I106" s="183"/>
      <c r="J106" s="184">
        <f>J354</f>
        <v>0</v>
      </c>
      <c r="K106" s="181"/>
      <c r="L106" s="185"/>
      <c r="S106" s="9"/>
      <c r="T106" s="9"/>
      <c r="U106" s="9"/>
      <c r="V106" s="9"/>
      <c r="W106" s="9"/>
      <c r="X106" s="9"/>
      <c r="Y106" s="9"/>
      <c r="Z106" s="9"/>
      <c r="AA106" s="9"/>
      <c r="AB106" s="9"/>
      <c r="AC106" s="9"/>
      <c r="AD106" s="9"/>
      <c r="AE106" s="9"/>
    </row>
    <row r="107" s="10" customFormat="1" ht="19.92" customHeight="1">
      <c r="A107" s="10"/>
      <c r="B107" s="186"/>
      <c r="C107" s="187"/>
      <c r="D107" s="188" t="s">
        <v>647</v>
      </c>
      <c r="E107" s="189"/>
      <c r="F107" s="189"/>
      <c r="G107" s="189"/>
      <c r="H107" s="189"/>
      <c r="I107" s="189"/>
      <c r="J107" s="190">
        <f>J355</f>
        <v>0</v>
      </c>
      <c r="K107" s="187"/>
      <c r="L107" s="191"/>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118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75" t="str">
        <f>E7</f>
        <v>Vodovod Otradov</v>
      </c>
      <c r="F117" s="33"/>
      <c r="G117" s="33"/>
      <c r="H117" s="33"/>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103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E9</f>
        <v>02 - Krouna, redukční šachta</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F12</f>
        <v>Otradov</v>
      </c>
      <c r="G121" s="41"/>
      <c r="H121" s="41"/>
      <c r="I121" s="33" t="s">
        <v>22</v>
      </c>
      <c r="J121" s="80" t="str">
        <f>IF(J12="","",J12)</f>
        <v>19. 3. 2024</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40.05" customHeight="1">
      <c r="A123" s="39"/>
      <c r="B123" s="40"/>
      <c r="C123" s="33" t="s">
        <v>24</v>
      </c>
      <c r="D123" s="41"/>
      <c r="E123" s="41"/>
      <c r="F123" s="28" t="str">
        <f>E15</f>
        <v xml:space="preserve"> </v>
      </c>
      <c r="G123" s="41"/>
      <c r="H123" s="41"/>
      <c r="I123" s="33" t="s">
        <v>30</v>
      </c>
      <c r="J123" s="37" t="str">
        <f>E21</f>
        <v>VS Chrudim, a.s., Novoměstská 625, 53701 Chrudim</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IF(E18="","",E18)</f>
        <v>Vyplň údaj</v>
      </c>
      <c r="G124" s="41"/>
      <c r="H124" s="41"/>
      <c r="I124" s="33" t="s">
        <v>33</v>
      </c>
      <c r="J124" s="37" t="str">
        <f>E24</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192"/>
      <c r="B126" s="193"/>
      <c r="C126" s="194" t="s">
        <v>119</v>
      </c>
      <c r="D126" s="195" t="s">
        <v>60</v>
      </c>
      <c r="E126" s="195" t="s">
        <v>56</v>
      </c>
      <c r="F126" s="195" t="s">
        <v>57</v>
      </c>
      <c r="G126" s="195" t="s">
        <v>120</v>
      </c>
      <c r="H126" s="195" t="s">
        <v>121</v>
      </c>
      <c r="I126" s="195" t="s">
        <v>122</v>
      </c>
      <c r="J126" s="196" t="s">
        <v>107</v>
      </c>
      <c r="K126" s="197" t="s">
        <v>123</v>
      </c>
      <c r="L126" s="198"/>
      <c r="M126" s="101" t="s">
        <v>1</v>
      </c>
      <c r="N126" s="102" t="s">
        <v>39</v>
      </c>
      <c r="O126" s="102" t="s">
        <v>124</v>
      </c>
      <c r="P126" s="102" t="s">
        <v>125</v>
      </c>
      <c r="Q126" s="102" t="s">
        <v>126</v>
      </c>
      <c r="R126" s="102" t="s">
        <v>127</v>
      </c>
      <c r="S126" s="102" t="s">
        <v>128</v>
      </c>
      <c r="T126" s="103" t="s">
        <v>129</v>
      </c>
      <c r="U126" s="192"/>
      <c r="V126" s="192"/>
      <c r="W126" s="192"/>
      <c r="X126" s="192"/>
      <c r="Y126" s="192"/>
      <c r="Z126" s="192"/>
      <c r="AA126" s="192"/>
      <c r="AB126" s="192"/>
      <c r="AC126" s="192"/>
      <c r="AD126" s="192"/>
      <c r="AE126" s="192"/>
    </row>
    <row r="127" s="2" customFormat="1" ht="22.8" customHeight="1">
      <c r="A127" s="39"/>
      <c r="B127" s="40"/>
      <c r="C127" s="108" t="s">
        <v>130</v>
      </c>
      <c r="D127" s="41"/>
      <c r="E127" s="41"/>
      <c r="F127" s="41"/>
      <c r="G127" s="41"/>
      <c r="H127" s="41"/>
      <c r="I127" s="41"/>
      <c r="J127" s="199">
        <f>BK127</f>
        <v>0</v>
      </c>
      <c r="K127" s="41"/>
      <c r="L127" s="45"/>
      <c r="M127" s="104"/>
      <c r="N127" s="200"/>
      <c r="O127" s="105"/>
      <c r="P127" s="201">
        <f>P128+P354</f>
        <v>0</v>
      </c>
      <c r="Q127" s="105"/>
      <c r="R127" s="201">
        <f>R128+R354</f>
        <v>149.12003739999994</v>
      </c>
      <c r="S127" s="105"/>
      <c r="T127" s="202">
        <f>T128+T354</f>
        <v>46.487699999999997</v>
      </c>
      <c r="U127" s="39"/>
      <c r="V127" s="39"/>
      <c r="W127" s="39"/>
      <c r="X127" s="39"/>
      <c r="Y127" s="39"/>
      <c r="Z127" s="39"/>
      <c r="AA127" s="39"/>
      <c r="AB127" s="39"/>
      <c r="AC127" s="39"/>
      <c r="AD127" s="39"/>
      <c r="AE127" s="39"/>
      <c r="AT127" s="18" t="s">
        <v>74</v>
      </c>
      <c r="AU127" s="18" t="s">
        <v>109</v>
      </c>
      <c r="BK127" s="203">
        <f>BK128+BK354</f>
        <v>0</v>
      </c>
    </row>
    <row r="128" s="12" customFormat="1" ht="25.92" customHeight="1">
      <c r="A128" s="12"/>
      <c r="B128" s="204"/>
      <c r="C128" s="205"/>
      <c r="D128" s="206" t="s">
        <v>74</v>
      </c>
      <c r="E128" s="207" t="s">
        <v>131</v>
      </c>
      <c r="F128" s="207" t="s">
        <v>132</v>
      </c>
      <c r="G128" s="205"/>
      <c r="H128" s="205"/>
      <c r="I128" s="208"/>
      <c r="J128" s="209">
        <f>BK128</f>
        <v>0</v>
      </c>
      <c r="K128" s="205"/>
      <c r="L128" s="210"/>
      <c r="M128" s="211"/>
      <c r="N128" s="212"/>
      <c r="O128" s="212"/>
      <c r="P128" s="213">
        <f>P129+P224+P228+P246+P265+P309+P316+P349</f>
        <v>0</v>
      </c>
      <c r="Q128" s="212"/>
      <c r="R128" s="213">
        <f>R129+R224+R228+R246+R265+R309+R316+R349</f>
        <v>149.10503739999996</v>
      </c>
      <c r="S128" s="212"/>
      <c r="T128" s="214">
        <f>T129+T224+T228+T246+T265+T309+T316+T349</f>
        <v>46.487699999999997</v>
      </c>
      <c r="U128" s="12"/>
      <c r="V128" s="12"/>
      <c r="W128" s="12"/>
      <c r="X128" s="12"/>
      <c r="Y128" s="12"/>
      <c r="Z128" s="12"/>
      <c r="AA128" s="12"/>
      <c r="AB128" s="12"/>
      <c r="AC128" s="12"/>
      <c r="AD128" s="12"/>
      <c r="AE128" s="12"/>
      <c r="AR128" s="215" t="s">
        <v>83</v>
      </c>
      <c r="AT128" s="216" t="s">
        <v>74</v>
      </c>
      <c r="AU128" s="216" t="s">
        <v>75</v>
      </c>
      <c r="AY128" s="215" t="s">
        <v>133</v>
      </c>
      <c r="BK128" s="217">
        <f>BK129+BK224+BK228+BK246+BK265+BK309+BK316+BK349</f>
        <v>0</v>
      </c>
    </row>
    <row r="129" s="12" customFormat="1" ht="22.8" customHeight="1">
      <c r="A129" s="12"/>
      <c r="B129" s="204"/>
      <c r="C129" s="205"/>
      <c r="D129" s="206" t="s">
        <v>74</v>
      </c>
      <c r="E129" s="218" t="s">
        <v>83</v>
      </c>
      <c r="F129" s="218" t="s">
        <v>134</v>
      </c>
      <c r="G129" s="205"/>
      <c r="H129" s="205"/>
      <c r="I129" s="208"/>
      <c r="J129" s="219">
        <f>BK129</f>
        <v>0</v>
      </c>
      <c r="K129" s="205"/>
      <c r="L129" s="210"/>
      <c r="M129" s="211"/>
      <c r="N129" s="212"/>
      <c r="O129" s="212"/>
      <c r="P129" s="213">
        <f>SUM(P130:P223)</f>
        <v>0</v>
      </c>
      <c r="Q129" s="212"/>
      <c r="R129" s="213">
        <f>SUM(R130:R223)</f>
        <v>113.95349499999999</v>
      </c>
      <c r="S129" s="212"/>
      <c r="T129" s="214">
        <f>SUM(T130:T223)</f>
        <v>46.487699999999997</v>
      </c>
      <c r="U129" s="12"/>
      <c r="V129" s="12"/>
      <c r="W129" s="12"/>
      <c r="X129" s="12"/>
      <c r="Y129" s="12"/>
      <c r="Z129" s="12"/>
      <c r="AA129" s="12"/>
      <c r="AB129" s="12"/>
      <c r="AC129" s="12"/>
      <c r="AD129" s="12"/>
      <c r="AE129" s="12"/>
      <c r="AR129" s="215" t="s">
        <v>83</v>
      </c>
      <c r="AT129" s="216" t="s">
        <v>74</v>
      </c>
      <c r="AU129" s="216" t="s">
        <v>83</v>
      </c>
      <c r="AY129" s="215" t="s">
        <v>133</v>
      </c>
      <c r="BK129" s="217">
        <f>SUM(BK130:BK223)</f>
        <v>0</v>
      </c>
    </row>
    <row r="130" s="2" customFormat="1" ht="33" customHeight="1">
      <c r="A130" s="39"/>
      <c r="B130" s="40"/>
      <c r="C130" s="220" t="s">
        <v>83</v>
      </c>
      <c r="D130" s="220" t="s">
        <v>135</v>
      </c>
      <c r="E130" s="221" t="s">
        <v>648</v>
      </c>
      <c r="F130" s="222" t="s">
        <v>649</v>
      </c>
      <c r="G130" s="223" t="s">
        <v>138</v>
      </c>
      <c r="H130" s="224">
        <v>32.899999999999999</v>
      </c>
      <c r="I130" s="225"/>
      <c r="J130" s="226">
        <f>ROUND(I130*H130,2)</f>
        <v>0</v>
      </c>
      <c r="K130" s="227"/>
      <c r="L130" s="45"/>
      <c r="M130" s="228" t="s">
        <v>1</v>
      </c>
      <c r="N130" s="229" t="s">
        <v>40</v>
      </c>
      <c r="O130" s="92"/>
      <c r="P130" s="230">
        <f>O130*H130</f>
        <v>0</v>
      </c>
      <c r="Q130" s="230">
        <v>0</v>
      </c>
      <c r="R130" s="230">
        <f>Q130*H130</f>
        <v>0</v>
      </c>
      <c r="S130" s="230">
        <v>0.098000000000000004</v>
      </c>
      <c r="T130" s="231">
        <f>S130*H130</f>
        <v>3.2242000000000002</v>
      </c>
      <c r="U130" s="39"/>
      <c r="V130" s="39"/>
      <c r="W130" s="39"/>
      <c r="X130" s="39"/>
      <c r="Y130" s="39"/>
      <c r="Z130" s="39"/>
      <c r="AA130" s="39"/>
      <c r="AB130" s="39"/>
      <c r="AC130" s="39"/>
      <c r="AD130" s="39"/>
      <c r="AE130" s="39"/>
      <c r="AR130" s="232" t="s">
        <v>139</v>
      </c>
      <c r="AT130" s="232" t="s">
        <v>135</v>
      </c>
      <c r="AU130" s="232" t="s">
        <v>85</v>
      </c>
      <c r="AY130" s="18" t="s">
        <v>133</v>
      </c>
      <c r="BE130" s="233">
        <f>IF(N130="základní",J130,0)</f>
        <v>0</v>
      </c>
      <c r="BF130" s="233">
        <f>IF(N130="snížená",J130,0)</f>
        <v>0</v>
      </c>
      <c r="BG130" s="233">
        <f>IF(N130="zákl. přenesená",J130,0)</f>
        <v>0</v>
      </c>
      <c r="BH130" s="233">
        <f>IF(N130="sníž. přenesená",J130,0)</f>
        <v>0</v>
      </c>
      <c r="BI130" s="233">
        <f>IF(N130="nulová",J130,0)</f>
        <v>0</v>
      </c>
      <c r="BJ130" s="18" t="s">
        <v>83</v>
      </c>
      <c r="BK130" s="233">
        <f>ROUND(I130*H130,2)</f>
        <v>0</v>
      </c>
      <c r="BL130" s="18" t="s">
        <v>139</v>
      </c>
      <c r="BM130" s="232" t="s">
        <v>650</v>
      </c>
    </row>
    <row r="131" s="13" customFormat="1">
      <c r="A131" s="13"/>
      <c r="B131" s="234"/>
      <c r="C131" s="235"/>
      <c r="D131" s="236" t="s">
        <v>141</v>
      </c>
      <c r="E131" s="237" t="s">
        <v>1</v>
      </c>
      <c r="F131" s="238" t="s">
        <v>651</v>
      </c>
      <c r="G131" s="235"/>
      <c r="H131" s="237" t="s">
        <v>1</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141</v>
      </c>
      <c r="AU131" s="244" t="s">
        <v>85</v>
      </c>
      <c r="AV131" s="13" t="s">
        <v>83</v>
      </c>
      <c r="AW131" s="13" t="s">
        <v>32</v>
      </c>
      <c r="AX131" s="13" t="s">
        <v>75</v>
      </c>
      <c r="AY131" s="244" t="s">
        <v>133</v>
      </c>
    </row>
    <row r="132" s="14" customFormat="1">
      <c r="A132" s="14"/>
      <c r="B132" s="245"/>
      <c r="C132" s="246"/>
      <c r="D132" s="236" t="s">
        <v>141</v>
      </c>
      <c r="E132" s="247" t="s">
        <v>1</v>
      </c>
      <c r="F132" s="248" t="s">
        <v>652</v>
      </c>
      <c r="G132" s="246"/>
      <c r="H132" s="249">
        <v>32.899999999999999</v>
      </c>
      <c r="I132" s="250"/>
      <c r="J132" s="246"/>
      <c r="K132" s="246"/>
      <c r="L132" s="251"/>
      <c r="M132" s="252"/>
      <c r="N132" s="253"/>
      <c r="O132" s="253"/>
      <c r="P132" s="253"/>
      <c r="Q132" s="253"/>
      <c r="R132" s="253"/>
      <c r="S132" s="253"/>
      <c r="T132" s="254"/>
      <c r="U132" s="14"/>
      <c r="V132" s="14"/>
      <c r="W132" s="14"/>
      <c r="X132" s="14"/>
      <c r="Y132" s="14"/>
      <c r="Z132" s="14"/>
      <c r="AA132" s="14"/>
      <c r="AB132" s="14"/>
      <c r="AC132" s="14"/>
      <c r="AD132" s="14"/>
      <c r="AE132" s="14"/>
      <c r="AT132" s="255" t="s">
        <v>141</v>
      </c>
      <c r="AU132" s="255" t="s">
        <v>85</v>
      </c>
      <c r="AV132" s="14" t="s">
        <v>85</v>
      </c>
      <c r="AW132" s="14" t="s">
        <v>32</v>
      </c>
      <c r="AX132" s="14" t="s">
        <v>83</v>
      </c>
      <c r="AY132" s="255" t="s">
        <v>133</v>
      </c>
    </row>
    <row r="133" s="2" customFormat="1" ht="33" customHeight="1">
      <c r="A133" s="39"/>
      <c r="B133" s="40"/>
      <c r="C133" s="220" t="s">
        <v>85</v>
      </c>
      <c r="D133" s="220" t="s">
        <v>135</v>
      </c>
      <c r="E133" s="221" t="s">
        <v>136</v>
      </c>
      <c r="F133" s="222" t="s">
        <v>137</v>
      </c>
      <c r="G133" s="223" t="s">
        <v>138</v>
      </c>
      <c r="H133" s="224">
        <v>32.899999999999999</v>
      </c>
      <c r="I133" s="225"/>
      <c r="J133" s="226">
        <f>ROUND(I133*H133,2)</f>
        <v>0</v>
      </c>
      <c r="K133" s="227"/>
      <c r="L133" s="45"/>
      <c r="M133" s="228" t="s">
        <v>1</v>
      </c>
      <c r="N133" s="229" t="s">
        <v>40</v>
      </c>
      <c r="O133" s="92"/>
      <c r="P133" s="230">
        <f>O133*H133</f>
        <v>0</v>
      </c>
      <c r="Q133" s="230">
        <v>0</v>
      </c>
      <c r="R133" s="230">
        <f>Q133*H133</f>
        <v>0</v>
      </c>
      <c r="S133" s="230">
        <v>0.17999999999999999</v>
      </c>
      <c r="T133" s="231">
        <f>S133*H133</f>
        <v>5.9219999999999997</v>
      </c>
      <c r="U133" s="39"/>
      <c r="V133" s="39"/>
      <c r="W133" s="39"/>
      <c r="X133" s="39"/>
      <c r="Y133" s="39"/>
      <c r="Z133" s="39"/>
      <c r="AA133" s="39"/>
      <c r="AB133" s="39"/>
      <c r="AC133" s="39"/>
      <c r="AD133" s="39"/>
      <c r="AE133" s="39"/>
      <c r="AR133" s="232" t="s">
        <v>139</v>
      </c>
      <c r="AT133" s="232" t="s">
        <v>135</v>
      </c>
      <c r="AU133" s="232" t="s">
        <v>85</v>
      </c>
      <c r="AY133" s="18" t="s">
        <v>133</v>
      </c>
      <c r="BE133" s="233">
        <f>IF(N133="základní",J133,0)</f>
        <v>0</v>
      </c>
      <c r="BF133" s="233">
        <f>IF(N133="snížená",J133,0)</f>
        <v>0</v>
      </c>
      <c r="BG133" s="233">
        <f>IF(N133="zákl. přenesená",J133,0)</f>
        <v>0</v>
      </c>
      <c r="BH133" s="233">
        <f>IF(N133="sníž. přenesená",J133,0)</f>
        <v>0</v>
      </c>
      <c r="BI133" s="233">
        <f>IF(N133="nulová",J133,0)</f>
        <v>0</v>
      </c>
      <c r="BJ133" s="18" t="s">
        <v>83</v>
      </c>
      <c r="BK133" s="233">
        <f>ROUND(I133*H133,2)</f>
        <v>0</v>
      </c>
      <c r="BL133" s="18" t="s">
        <v>139</v>
      </c>
      <c r="BM133" s="232" t="s">
        <v>653</v>
      </c>
    </row>
    <row r="134" s="13" customFormat="1">
      <c r="A134" s="13"/>
      <c r="B134" s="234"/>
      <c r="C134" s="235"/>
      <c r="D134" s="236" t="s">
        <v>141</v>
      </c>
      <c r="E134" s="237" t="s">
        <v>1</v>
      </c>
      <c r="F134" s="238" t="s">
        <v>654</v>
      </c>
      <c r="G134" s="235"/>
      <c r="H134" s="237" t="s">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141</v>
      </c>
      <c r="AU134" s="244" t="s">
        <v>85</v>
      </c>
      <c r="AV134" s="13" t="s">
        <v>83</v>
      </c>
      <c r="AW134" s="13" t="s">
        <v>32</v>
      </c>
      <c r="AX134" s="13" t="s">
        <v>75</v>
      </c>
      <c r="AY134" s="244" t="s">
        <v>133</v>
      </c>
    </row>
    <row r="135" s="14" customFormat="1">
      <c r="A135" s="14"/>
      <c r="B135" s="245"/>
      <c r="C135" s="246"/>
      <c r="D135" s="236" t="s">
        <v>141</v>
      </c>
      <c r="E135" s="247" t="s">
        <v>1</v>
      </c>
      <c r="F135" s="248" t="s">
        <v>652</v>
      </c>
      <c r="G135" s="246"/>
      <c r="H135" s="249">
        <v>32.899999999999999</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141</v>
      </c>
      <c r="AU135" s="255" t="s">
        <v>85</v>
      </c>
      <c r="AV135" s="14" t="s">
        <v>85</v>
      </c>
      <c r="AW135" s="14" t="s">
        <v>32</v>
      </c>
      <c r="AX135" s="14" t="s">
        <v>83</v>
      </c>
      <c r="AY135" s="255" t="s">
        <v>133</v>
      </c>
    </row>
    <row r="136" s="2" customFormat="1" ht="37.8" customHeight="1">
      <c r="A136" s="39"/>
      <c r="B136" s="40"/>
      <c r="C136" s="220" t="s">
        <v>153</v>
      </c>
      <c r="D136" s="220" t="s">
        <v>135</v>
      </c>
      <c r="E136" s="221" t="s">
        <v>154</v>
      </c>
      <c r="F136" s="222" t="s">
        <v>155</v>
      </c>
      <c r="G136" s="223" t="s">
        <v>138</v>
      </c>
      <c r="H136" s="224">
        <v>32.899999999999999</v>
      </c>
      <c r="I136" s="225"/>
      <c r="J136" s="226">
        <f>ROUND(I136*H136,2)</f>
        <v>0</v>
      </c>
      <c r="K136" s="227"/>
      <c r="L136" s="45"/>
      <c r="M136" s="228" t="s">
        <v>1</v>
      </c>
      <c r="N136" s="229" t="s">
        <v>40</v>
      </c>
      <c r="O136" s="92"/>
      <c r="P136" s="230">
        <f>O136*H136</f>
        <v>0</v>
      </c>
      <c r="Q136" s="230">
        <v>0</v>
      </c>
      <c r="R136" s="230">
        <f>Q136*H136</f>
        <v>0</v>
      </c>
      <c r="S136" s="230">
        <v>0.44</v>
      </c>
      <c r="T136" s="231">
        <f>S136*H136</f>
        <v>14.475999999999999</v>
      </c>
      <c r="U136" s="39"/>
      <c r="V136" s="39"/>
      <c r="W136" s="39"/>
      <c r="X136" s="39"/>
      <c r="Y136" s="39"/>
      <c r="Z136" s="39"/>
      <c r="AA136" s="39"/>
      <c r="AB136" s="39"/>
      <c r="AC136" s="39"/>
      <c r="AD136" s="39"/>
      <c r="AE136" s="39"/>
      <c r="AR136" s="232" t="s">
        <v>139</v>
      </c>
      <c r="AT136" s="232" t="s">
        <v>135</v>
      </c>
      <c r="AU136" s="232" t="s">
        <v>85</v>
      </c>
      <c r="AY136" s="18" t="s">
        <v>133</v>
      </c>
      <c r="BE136" s="233">
        <f>IF(N136="základní",J136,0)</f>
        <v>0</v>
      </c>
      <c r="BF136" s="233">
        <f>IF(N136="snížená",J136,0)</f>
        <v>0</v>
      </c>
      <c r="BG136" s="233">
        <f>IF(N136="zákl. přenesená",J136,0)</f>
        <v>0</v>
      </c>
      <c r="BH136" s="233">
        <f>IF(N136="sníž. přenesená",J136,0)</f>
        <v>0</v>
      </c>
      <c r="BI136" s="233">
        <f>IF(N136="nulová",J136,0)</f>
        <v>0</v>
      </c>
      <c r="BJ136" s="18" t="s">
        <v>83</v>
      </c>
      <c r="BK136" s="233">
        <f>ROUND(I136*H136,2)</f>
        <v>0</v>
      </c>
      <c r="BL136" s="18" t="s">
        <v>139</v>
      </c>
      <c r="BM136" s="232" t="s">
        <v>655</v>
      </c>
    </row>
    <row r="137" s="13" customFormat="1">
      <c r="A137" s="13"/>
      <c r="B137" s="234"/>
      <c r="C137" s="235"/>
      <c r="D137" s="236" t="s">
        <v>141</v>
      </c>
      <c r="E137" s="237" t="s">
        <v>1</v>
      </c>
      <c r="F137" s="238" t="s">
        <v>656</v>
      </c>
      <c r="G137" s="235"/>
      <c r="H137" s="237" t="s">
        <v>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141</v>
      </c>
      <c r="AU137" s="244" t="s">
        <v>85</v>
      </c>
      <c r="AV137" s="13" t="s">
        <v>83</v>
      </c>
      <c r="AW137" s="13" t="s">
        <v>32</v>
      </c>
      <c r="AX137" s="13" t="s">
        <v>75</v>
      </c>
      <c r="AY137" s="244" t="s">
        <v>133</v>
      </c>
    </row>
    <row r="138" s="14" customFormat="1">
      <c r="A138" s="14"/>
      <c r="B138" s="245"/>
      <c r="C138" s="246"/>
      <c r="D138" s="236" t="s">
        <v>141</v>
      </c>
      <c r="E138" s="247" t="s">
        <v>1</v>
      </c>
      <c r="F138" s="248" t="s">
        <v>652</v>
      </c>
      <c r="G138" s="246"/>
      <c r="H138" s="249">
        <v>32.899999999999999</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141</v>
      </c>
      <c r="AU138" s="255" t="s">
        <v>85</v>
      </c>
      <c r="AV138" s="14" t="s">
        <v>85</v>
      </c>
      <c r="AW138" s="14" t="s">
        <v>32</v>
      </c>
      <c r="AX138" s="14" t="s">
        <v>83</v>
      </c>
      <c r="AY138" s="255" t="s">
        <v>133</v>
      </c>
    </row>
    <row r="139" s="2" customFormat="1" ht="37.8" customHeight="1">
      <c r="A139" s="39"/>
      <c r="B139" s="40"/>
      <c r="C139" s="220" t="s">
        <v>139</v>
      </c>
      <c r="D139" s="220" t="s">
        <v>135</v>
      </c>
      <c r="E139" s="221" t="s">
        <v>160</v>
      </c>
      <c r="F139" s="222" t="s">
        <v>161</v>
      </c>
      <c r="G139" s="223" t="s">
        <v>138</v>
      </c>
      <c r="H139" s="224">
        <v>32.899999999999999</v>
      </c>
      <c r="I139" s="225"/>
      <c r="J139" s="226">
        <f>ROUND(I139*H139,2)</f>
        <v>0</v>
      </c>
      <c r="K139" s="227"/>
      <c r="L139" s="45"/>
      <c r="M139" s="228" t="s">
        <v>1</v>
      </c>
      <c r="N139" s="229" t="s">
        <v>40</v>
      </c>
      <c r="O139" s="92"/>
      <c r="P139" s="230">
        <f>O139*H139</f>
        <v>0</v>
      </c>
      <c r="Q139" s="230">
        <v>0</v>
      </c>
      <c r="R139" s="230">
        <f>Q139*H139</f>
        <v>0</v>
      </c>
      <c r="S139" s="230">
        <v>0.57999999999999996</v>
      </c>
      <c r="T139" s="231">
        <f>S139*H139</f>
        <v>19.081999999999997</v>
      </c>
      <c r="U139" s="39"/>
      <c r="V139" s="39"/>
      <c r="W139" s="39"/>
      <c r="X139" s="39"/>
      <c r="Y139" s="39"/>
      <c r="Z139" s="39"/>
      <c r="AA139" s="39"/>
      <c r="AB139" s="39"/>
      <c r="AC139" s="39"/>
      <c r="AD139" s="39"/>
      <c r="AE139" s="39"/>
      <c r="AR139" s="232" t="s">
        <v>139</v>
      </c>
      <c r="AT139" s="232" t="s">
        <v>135</v>
      </c>
      <c r="AU139" s="232" t="s">
        <v>85</v>
      </c>
      <c r="AY139" s="18" t="s">
        <v>133</v>
      </c>
      <c r="BE139" s="233">
        <f>IF(N139="základní",J139,0)</f>
        <v>0</v>
      </c>
      <c r="BF139" s="233">
        <f>IF(N139="snížená",J139,0)</f>
        <v>0</v>
      </c>
      <c r="BG139" s="233">
        <f>IF(N139="zákl. přenesená",J139,0)</f>
        <v>0</v>
      </c>
      <c r="BH139" s="233">
        <f>IF(N139="sníž. přenesená",J139,0)</f>
        <v>0</v>
      </c>
      <c r="BI139" s="233">
        <f>IF(N139="nulová",J139,0)</f>
        <v>0</v>
      </c>
      <c r="BJ139" s="18" t="s">
        <v>83</v>
      </c>
      <c r="BK139" s="233">
        <f>ROUND(I139*H139,2)</f>
        <v>0</v>
      </c>
      <c r="BL139" s="18" t="s">
        <v>139</v>
      </c>
      <c r="BM139" s="232" t="s">
        <v>657</v>
      </c>
    </row>
    <row r="140" s="13" customFormat="1">
      <c r="A140" s="13"/>
      <c r="B140" s="234"/>
      <c r="C140" s="235"/>
      <c r="D140" s="236" t="s">
        <v>141</v>
      </c>
      <c r="E140" s="237" t="s">
        <v>1</v>
      </c>
      <c r="F140" s="238" t="s">
        <v>658</v>
      </c>
      <c r="G140" s="235"/>
      <c r="H140" s="237" t="s">
        <v>1</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141</v>
      </c>
      <c r="AU140" s="244" t="s">
        <v>85</v>
      </c>
      <c r="AV140" s="13" t="s">
        <v>83</v>
      </c>
      <c r="AW140" s="13" t="s">
        <v>32</v>
      </c>
      <c r="AX140" s="13" t="s">
        <v>75</v>
      </c>
      <c r="AY140" s="244" t="s">
        <v>133</v>
      </c>
    </row>
    <row r="141" s="14" customFormat="1">
      <c r="A141" s="14"/>
      <c r="B141" s="245"/>
      <c r="C141" s="246"/>
      <c r="D141" s="236" t="s">
        <v>141</v>
      </c>
      <c r="E141" s="247" t="s">
        <v>1</v>
      </c>
      <c r="F141" s="248" t="s">
        <v>652</v>
      </c>
      <c r="G141" s="246"/>
      <c r="H141" s="249">
        <v>32.899999999999999</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141</v>
      </c>
      <c r="AU141" s="255" t="s">
        <v>85</v>
      </c>
      <c r="AV141" s="14" t="s">
        <v>85</v>
      </c>
      <c r="AW141" s="14" t="s">
        <v>32</v>
      </c>
      <c r="AX141" s="14" t="s">
        <v>83</v>
      </c>
      <c r="AY141" s="255" t="s">
        <v>133</v>
      </c>
    </row>
    <row r="142" s="2" customFormat="1" ht="24.15" customHeight="1">
      <c r="A142" s="39"/>
      <c r="B142" s="40"/>
      <c r="C142" s="220" t="s">
        <v>167</v>
      </c>
      <c r="D142" s="220" t="s">
        <v>135</v>
      </c>
      <c r="E142" s="221" t="s">
        <v>174</v>
      </c>
      <c r="F142" s="222" t="s">
        <v>175</v>
      </c>
      <c r="G142" s="223" t="s">
        <v>138</v>
      </c>
      <c r="H142" s="224">
        <v>32.899999999999999</v>
      </c>
      <c r="I142" s="225"/>
      <c r="J142" s="226">
        <f>ROUND(I142*H142,2)</f>
        <v>0</v>
      </c>
      <c r="K142" s="227"/>
      <c r="L142" s="45"/>
      <c r="M142" s="228" t="s">
        <v>1</v>
      </c>
      <c r="N142" s="229" t="s">
        <v>40</v>
      </c>
      <c r="O142" s="92"/>
      <c r="P142" s="230">
        <f>O142*H142</f>
        <v>0</v>
      </c>
      <c r="Q142" s="230">
        <v>6.9999999999999994E-05</v>
      </c>
      <c r="R142" s="230">
        <f>Q142*H142</f>
        <v>0.0023029999999999995</v>
      </c>
      <c r="S142" s="230">
        <v>0.11500000000000001</v>
      </c>
      <c r="T142" s="231">
        <f>S142*H142</f>
        <v>3.7835000000000001</v>
      </c>
      <c r="U142" s="39"/>
      <c r="V142" s="39"/>
      <c r="W142" s="39"/>
      <c r="X142" s="39"/>
      <c r="Y142" s="39"/>
      <c r="Z142" s="39"/>
      <c r="AA142" s="39"/>
      <c r="AB142" s="39"/>
      <c r="AC142" s="39"/>
      <c r="AD142" s="39"/>
      <c r="AE142" s="39"/>
      <c r="AR142" s="232" t="s">
        <v>139</v>
      </c>
      <c r="AT142" s="232" t="s">
        <v>135</v>
      </c>
      <c r="AU142" s="232" t="s">
        <v>85</v>
      </c>
      <c r="AY142" s="18" t="s">
        <v>133</v>
      </c>
      <c r="BE142" s="233">
        <f>IF(N142="základní",J142,0)</f>
        <v>0</v>
      </c>
      <c r="BF142" s="233">
        <f>IF(N142="snížená",J142,0)</f>
        <v>0</v>
      </c>
      <c r="BG142" s="233">
        <f>IF(N142="zákl. přenesená",J142,0)</f>
        <v>0</v>
      </c>
      <c r="BH142" s="233">
        <f>IF(N142="sníž. přenesená",J142,0)</f>
        <v>0</v>
      </c>
      <c r="BI142" s="233">
        <f>IF(N142="nulová",J142,0)</f>
        <v>0</v>
      </c>
      <c r="BJ142" s="18" t="s">
        <v>83</v>
      </c>
      <c r="BK142" s="233">
        <f>ROUND(I142*H142,2)</f>
        <v>0</v>
      </c>
      <c r="BL142" s="18" t="s">
        <v>139</v>
      </c>
      <c r="BM142" s="232" t="s">
        <v>659</v>
      </c>
    </row>
    <row r="143" s="13" customFormat="1">
      <c r="A143" s="13"/>
      <c r="B143" s="234"/>
      <c r="C143" s="235"/>
      <c r="D143" s="236" t="s">
        <v>141</v>
      </c>
      <c r="E143" s="237" t="s">
        <v>1</v>
      </c>
      <c r="F143" s="238" t="s">
        <v>651</v>
      </c>
      <c r="G143" s="235"/>
      <c r="H143" s="237" t="s">
        <v>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141</v>
      </c>
      <c r="AU143" s="244" t="s">
        <v>85</v>
      </c>
      <c r="AV143" s="13" t="s">
        <v>83</v>
      </c>
      <c r="AW143" s="13" t="s">
        <v>32</v>
      </c>
      <c r="AX143" s="13" t="s">
        <v>75</v>
      </c>
      <c r="AY143" s="244" t="s">
        <v>133</v>
      </c>
    </row>
    <row r="144" s="14" customFormat="1">
      <c r="A144" s="14"/>
      <c r="B144" s="245"/>
      <c r="C144" s="246"/>
      <c r="D144" s="236" t="s">
        <v>141</v>
      </c>
      <c r="E144" s="247" t="s">
        <v>1</v>
      </c>
      <c r="F144" s="248" t="s">
        <v>652</v>
      </c>
      <c r="G144" s="246"/>
      <c r="H144" s="249">
        <v>32.899999999999999</v>
      </c>
      <c r="I144" s="250"/>
      <c r="J144" s="246"/>
      <c r="K144" s="246"/>
      <c r="L144" s="251"/>
      <c r="M144" s="252"/>
      <c r="N144" s="253"/>
      <c r="O144" s="253"/>
      <c r="P144" s="253"/>
      <c r="Q144" s="253"/>
      <c r="R144" s="253"/>
      <c r="S144" s="253"/>
      <c r="T144" s="254"/>
      <c r="U144" s="14"/>
      <c r="V144" s="14"/>
      <c r="W144" s="14"/>
      <c r="X144" s="14"/>
      <c r="Y144" s="14"/>
      <c r="Z144" s="14"/>
      <c r="AA144" s="14"/>
      <c r="AB144" s="14"/>
      <c r="AC144" s="14"/>
      <c r="AD144" s="14"/>
      <c r="AE144" s="14"/>
      <c r="AT144" s="255" t="s">
        <v>141</v>
      </c>
      <c r="AU144" s="255" t="s">
        <v>85</v>
      </c>
      <c r="AV144" s="14" t="s">
        <v>85</v>
      </c>
      <c r="AW144" s="14" t="s">
        <v>32</v>
      </c>
      <c r="AX144" s="14" t="s">
        <v>83</v>
      </c>
      <c r="AY144" s="255" t="s">
        <v>133</v>
      </c>
    </row>
    <row r="145" s="2" customFormat="1" ht="24.15" customHeight="1">
      <c r="A145" s="39"/>
      <c r="B145" s="40"/>
      <c r="C145" s="220" t="s">
        <v>173</v>
      </c>
      <c r="D145" s="220" t="s">
        <v>135</v>
      </c>
      <c r="E145" s="221" t="s">
        <v>660</v>
      </c>
      <c r="F145" s="222" t="s">
        <v>661</v>
      </c>
      <c r="G145" s="223" t="s">
        <v>203</v>
      </c>
      <c r="H145" s="224">
        <v>38.493000000000002</v>
      </c>
      <c r="I145" s="225"/>
      <c r="J145" s="226">
        <f>ROUND(I145*H145,2)</f>
        <v>0</v>
      </c>
      <c r="K145" s="227"/>
      <c r="L145" s="45"/>
      <c r="M145" s="228" t="s">
        <v>1</v>
      </c>
      <c r="N145" s="229" t="s">
        <v>40</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139</v>
      </c>
      <c r="AT145" s="232" t="s">
        <v>135</v>
      </c>
      <c r="AU145" s="232" t="s">
        <v>85</v>
      </c>
      <c r="AY145" s="18" t="s">
        <v>133</v>
      </c>
      <c r="BE145" s="233">
        <f>IF(N145="základní",J145,0)</f>
        <v>0</v>
      </c>
      <c r="BF145" s="233">
        <f>IF(N145="snížená",J145,0)</f>
        <v>0</v>
      </c>
      <c r="BG145" s="233">
        <f>IF(N145="zákl. přenesená",J145,0)</f>
        <v>0</v>
      </c>
      <c r="BH145" s="233">
        <f>IF(N145="sníž. přenesená",J145,0)</f>
        <v>0</v>
      </c>
      <c r="BI145" s="233">
        <f>IF(N145="nulová",J145,0)</f>
        <v>0</v>
      </c>
      <c r="BJ145" s="18" t="s">
        <v>83</v>
      </c>
      <c r="BK145" s="233">
        <f>ROUND(I145*H145,2)</f>
        <v>0</v>
      </c>
      <c r="BL145" s="18" t="s">
        <v>139</v>
      </c>
      <c r="BM145" s="232" t="s">
        <v>662</v>
      </c>
    </row>
    <row r="146" s="13" customFormat="1">
      <c r="A146" s="13"/>
      <c r="B146" s="234"/>
      <c r="C146" s="235"/>
      <c r="D146" s="236" t="s">
        <v>141</v>
      </c>
      <c r="E146" s="237" t="s">
        <v>1</v>
      </c>
      <c r="F146" s="238" t="s">
        <v>663</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85</v>
      </c>
      <c r="AV146" s="13" t="s">
        <v>83</v>
      </c>
      <c r="AW146" s="13" t="s">
        <v>32</v>
      </c>
      <c r="AX146" s="13" t="s">
        <v>75</v>
      </c>
      <c r="AY146" s="244" t="s">
        <v>133</v>
      </c>
    </row>
    <row r="147" s="14" customFormat="1">
      <c r="A147" s="14"/>
      <c r="B147" s="245"/>
      <c r="C147" s="246"/>
      <c r="D147" s="236" t="s">
        <v>141</v>
      </c>
      <c r="E147" s="247" t="s">
        <v>1</v>
      </c>
      <c r="F147" s="248" t="s">
        <v>664</v>
      </c>
      <c r="G147" s="246"/>
      <c r="H147" s="249">
        <v>98.700000000000003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85</v>
      </c>
      <c r="AV147" s="14" t="s">
        <v>85</v>
      </c>
      <c r="AW147" s="14" t="s">
        <v>32</v>
      </c>
      <c r="AX147" s="14" t="s">
        <v>75</v>
      </c>
      <c r="AY147" s="255" t="s">
        <v>133</v>
      </c>
    </row>
    <row r="148" s="13" customFormat="1">
      <c r="A148" s="13"/>
      <c r="B148" s="234"/>
      <c r="C148" s="235"/>
      <c r="D148" s="236" t="s">
        <v>141</v>
      </c>
      <c r="E148" s="237" t="s">
        <v>1</v>
      </c>
      <c r="F148" s="238" t="s">
        <v>665</v>
      </c>
      <c r="G148" s="235"/>
      <c r="H148" s="237" t="s">
        <v>1</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141</v>
      </c>
      <c r="AU148" s="244" t="s">
        <v>85</v>
      </c>
      <c r="AV148" s="13" t="s">
        <v>83</v>
      </c>
      <c r="AW148" s="13" t="s">
        <v>32</v>
      </c>
      <c r="AX148" s="13" t="s">
        <v>75</v>
      </c>
      <c r="AY148" s="244" t="s">
        <v>133</v>
      </c>
    </row>
    <row r="149" s="14" customFormat="1">
      <c r="A149" s="14"/>
      <c r="B149" s="245"/>
      <c r="C149" s="246"/>
      <c r="D149" s="236" t="s">
        <v>141</v>
      </c>
      <c r="E149" s="247" t="s">
        <v>1</v>
      </c>
      <c r="F149" s="248" t="s">
        <v>666</v>
      </c>
      <c r="G149" s="246"/>
      <c r="H149" s="249">
        <v>-13.16</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141</v>
      </c>
      <c r="AU149" s="255" t="s">
        <v>85</v>
      </c>
      <c r="AV149" s="14" t="s">
        <v>85</v>
      </c>
      <c r="AW149" s="14" t="s">
        <v>32</v>
      </c>
      <c r="AX149" s="14" t="s">
        <v>75</v>
      </c>
      <c r="AY149" s="255" t="s">
        <v>133</v>
      </c>
    </row>
    <row r="150" s="16" customFormat="1">
      <c r="A150" s="16"/>
      <c r="B150" s="267"/>
      <c r="C150" s="268"/>
      <c r="D150" s="236" t="s">
        <v>141</v>
      </c>
      <c r="E150" s="269" t="s">
        <v>1</v>
      </c>
      <c r="F150" s="270" t="s">
        <v>214</v>
      </c>
      <c r="G150" s="268"/>
      <c r="H150" s="271">
        <v>85.540000000000006</v>
      </c>
      <c r="I150" s="272"/>
      <c r="J150" s="268"/>
      <c r="K150" s="268"/>
      <c r="L150" s="273"/>
      <c r="M150" s="274"/>
      <c r="N150" s="275"/>
      <c r="O150" s="275"/>
      <c r="P150" s="275"/>
      <c r="Q150" s="275"/>
      <c r="R150" s="275"/>
      <c r="S150" s="275"/>
      <c r="T150" s="276"/>
      <c r="U150" s="16"/>
      <c r="V150" s="16"/>
      <c r="W150" s="16"/>
      <c r="X150" s="16"/>
      <c r="Y150" s="16"/>
      <c r="Z150" s="16"/>
      <c r="AA150" s="16"/>
      <c r="AB150" s="16"/>
      <c r="AC150" s="16"/>
      <c r="AD150" s="16"/>
      <c r="AE150" s="16"/>
      <c r="AT150" s="277" t="s">
        <v>141</v>
      </c>
      <c r="AU150" s="277" t="s">
        <v>85</v>
      </c>
      <c r="AV150" s="16" t="s">
        <v>153</v>
      </c>
      <c r="AW150" s="16" t="s">
        <v>32</v>
      </c>
      <c r="AX150" s="16" t="s">
        <v>75</v>
      </c>
      <c r="AY150" s="277" t="s">
        <v>133</v>
      </c>
    </row>
    <row r="151" s="13" customFormat="1">
      <c r="A151" s="13"/>
      <c r="B151" s="234"/>
      <c r="C151" s="235"/>
      <c r="D151" s="236" t="s">
        <v>141</v>
      </c>
      <c r="E151" s="237" t="s">
        <v>1</v>
      </c>
      <c r="F151" s="238" t="s">
        <v>667</v>
      </c>
      <c r="G151" s="235"/>
      <c r="H151" s="237" t="s">
        <v>1</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141</v>
      </c>
      <c r="AU151" s="244" t="s">
        <v>85</v>
      </c>
      <c r="AV151" s="13" t="s">
        <v>83</v>
      </c>
      <c r="AW151" s="13" t="s">
        <v>32</v>
      </c>
      <c r="AX151" s="13" t="s">
        <v>75</v>
      </c>
      <c r="AY151" s="244" t="s">
        <v>133</v>
      </c>
    </row>
    <row r="152" s="13" customFormat="1">
      <c r="A152" s="13"/>
      <c r="B152" s="234"/>
      <c r="C152" s="235"/>
      <c r="D152" s="236" t="s">
        <v>141</v>
      </c>
      <c r="E152" s="237" t="s">
        <v>1</v>
      </c>
      <c r="F152" s="238" t="s">
        <v>668</v>
      </c>
      <c r="G152" s="235"/>
      <c r="H152" s="237" t="s">
        <v>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141</v>
      </c>
      <c r="AU152" s="244" t="s">
        <v>85</v>
      </c>
      <c r="AV152" s="13" t="s">
        <v>83</v>
      </c>
      <c r="AW152" s="13" t="s">
        <v>32</v>
      </c>
      <c r="AX152" s="13" t="s">
        <v>75</v>
      </c>
      <c r="AY152" s="244" t="s">
        <v>133</v>
      </c>
    </row>
    <row r="153" s="14" customFormat="1">
      <c r="A153" s="14"/>
      <c r="B153" s="245"/>
      <c r="C153" s="246"/>
      <c r="D153" s="236" t="s">
        <v>141</v>
      </c>
      <c r="E153" s="247" t="s">
        <v>1</v>
      </c>
      <c r="F153" s="248" t="s">
        <v>669</v>
      </c>
      <c r="G153" s="246"/>
      <c r="H153" s="249">
        <v>38.493000000000002</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141</v>
      </c>
      <c r="AU153" s="255" t="s">
        <v>85</v>
      </c>
      <c r="AV153" s="14" t="s">
        <v>85</v>
      </c>
      <c r="AW153" s="14" t="s">
        <v>32</v>
      </c>
      <c r="AX153" s="14" t="s">
        <v>83</v>
      </c>
      <c r="AY153" s="255" t="s">
        <v>133</v>
      </c>
    </row>
    <row r="154" s="2" customFormat="1" ht="24.15" customHeight="1">
      <c r="A154" s="39"/>
      <c r="B154" s="40"/>
      <c r="C154" s="220" t="s">
        <v>181</v>
      </c>
      <c r="D154" s="220" t="s">
        <v>135</v>
      </c>
      <c r="E154" s="221" t="s">
        <v>670</v>
      </c>
      <c r="F154" s="222" t="s">
        <v>671</v>
      </c>
      <c r="G154" s="223" t="s">
        <v>203</v>
      </c>
      <c r="H154" s="224">
        <v>25.661999999999999</v>
      </c>
      <c r="I154" s="225"/>
      <c r="J154" s="226">
        <f>ROUND(I154*H154,2)</f>
        <v>0</v>
      </c>
      <c r="K154" s="227"/>
      <c r="L154" s="45"/>
      <c r="M154" s="228" t="s">
        <v>1</v>
      </c>
      <c r="N154" s="229" t="s">
        <v>40</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139</v>
      </c>
      <c r="AT154" s="232" t="s">
        <v>135</v>
      </c>
      <c r="AU154" s="232" t="s">
        <v>85</v>
      </c>
      <c r="AY154" s="18" t="s">
        <v>133</v>
      </c>
      <c r="BE154" s="233">
        <f>IF(N154="základní",J154,0)</f>
        <v>0</v>
      </c>
      <c r="BF154" s="233">
        <f>IF(N154="snížená",J154,0)</f>
        <v>0</v>
      </c>
      <c r="BG154" s="233">
        <f>IF(N154="zákl. přenesená",J154,0)</f>
        <v>0</v>
      </c>
      <c r="BH154" s="233">
        <f>IF(N154="sníž. přenesená",J154,0)</f>
        <v>0</v>
      </c>
      <c r="BI154" s="233">
        <f>IF(N154="nulová",J154,0)</f>
        <v>0</v>
      </c>
      <c r="BJ154" s="18" t="s">
        <v>83</v>
      </c>
      <c r="BK154" s="233">
        <f>ROUND(I154*H154,2)</f>
        <v>0</v>
      </c>
      <c r="BL154" s="18" t="s">
        <v>139</v>
      </c>
      <c r="BM154" s="232" t="s">
        <v>672</v>
      </c>
    </row>
    <row r="155" s="13" customFormat="1">
      <c r="A155" s="13"/>
      <c r="B155" s="234"/>
      <c r="C155" s="235"/>
      <c r="D155" s="236" t="s">
        <v>141</v>
      </c>
      <c r="E155" s="237" t="s">
        <v>1</v>
      </c>
      <c r="F155" s="238" t="s">
        <v>663</v>
      </c>
      <c r="G155" s="235"/>
      <c r="H155" s="237" t="s">
        <v>1</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141</v>
      </c>
      <c r="AU155" s="244" t="s">
        <v>85</v>
      </c>
      <c r="AV155" s="13" t="s">
        <v>83</v>
      </c>
      <c r="AW155" s="13" t="s">
        <v>32</v>
      </c>
      <c r="AX155" s="13" t="s">
        <v>75</v>
      </c>
      <c r="AY155" s="244" t="s">
        <v>133</v>
      </c>
    </row>
    <row r="156" s="14" customFormat="1">
      <c r="A156" s="14"/>
      <c r="B156" s="245"/>
      <c r="C156" s="246"/>
      <c r="D156" s="236" t="s">
        <v>141</v>
      </c>
      <c r="E156" s="247" t="s">
        <v>1</v>
      </c>
      <c r="F156" s="248" t="s">
        <v>664</v>
      </c>
      <c r="G156" s="246"/>
      <c r="H156" s="249">
        <v>98.700000000000003</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141</v>
      </c>
      <c r="AU156" s="255" t="s">
        <v>85</v>
      </c>
      <c r="AV156" s="14" t="s">
        <v>85</v>
      </c>
      <c r="AW156" s="14" t="s">
        <v>32</v>
      </c>
      <c r="AX156" s="14" t="s">
        <v>75</v>
      </c>
      <c r="AY156" s="255" t="s">
        <v>133</v>
      </c>
    </row>
    <row r="157" s="13" customFormat="1">
      <c r="A157" s="13"/>
      <c r="B157" s="234"/>
      <c r="C157" s="235"/>
      <c r="D157" s="236" t="s">
        <v>141</v>
      </c>
      <c r="E157" s="237" t="s">
        <v>1</v>
      </c>
      <c r="F157" s="238" t="s">
        <v>665</v>
      </c>
      <c r="G157" s="235"/>
      <c r="H157" s="237" t="s">
        <v>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141</v>
      </c>
      <c r="AU157" s="244" t="s">
        <v>85</v>
      </c>
      <c r="AV157" s="13" t="s">
        <v>83</v>
      </c>
      <c r="AW157" s="13" t="s">
        <v>32</v>
      </c>
      <c r="AX157" s="13" t="s">
        <v>75</v>
      </c>
      <c r="AY157" s="244" t="s">
        <v>133</v>
      </c>
    </row>
    <row r="158" s="14" customFormat="1">
      <c r="A158" s="14"/>
      <c r="B158" s="245"/>
      <c r="C158" s="246"/>
      <c r="D158" s="236" t="s">
        <v>141</v>
      </c>
      <c r="E158" s="247" t="s">
        <v>1</v>
      </c>
      <c r="F158" s="248" t="s">
        <v>666</v>
      </c>
      <c r="G158" s="246"/>
      <c r="H158" s="249">
        <v>-13.16</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141</v>
      </c>
      <c r="AU158" s="255" t="s">
        <v>85</v>
      </c>
      <c r="AV158" s="14" t="s">
        <v>85</v>
      </c>
      <c r="AW158" s="14" t="s">
        <v>32</v>
      </c>
      <c r="AX158" s="14" t="s">
        <v>75</v>
      </c>
      <c r="AY158" s="255" t="s">
        <v>133</v>
      </c>
    </row>
    <row r="159" s="16" customFormat="1">
      <c r="A159" s="16"/>
      <c r="B159" s="267"/>
      <c r="C159" s="268"/>
      <c r="D159" s="236" t="s">
        <v>141</v>
      </c>
      <c r="E159" s="269" t="s">
        <v>1</v>
      </c>
      <c r="F159" s="270" t="s">
        <v>214</v>
      </c>
      <c r="G159" s="268"/>
      <c r="H159" s="271">
        <v>85.540000000000006</v>
      </c>
      <c r="I159" s="272"/>
      <c r="J159" s="268"/>
      <c r="K159" s="268"/>
      <c r="L159" s="273"/>
      <c r="M159" s="274"/>
      <c r="N159" s="275"/>
      <c r="O159" s="275"/>
      <c r="P159" s="275"/>
      <c r="Q159" s="275"/>
      <c r="R159" s="275"/>
      <c r="S159" s="275"/>
      <c r="T159" s="276"/>
      <c r="U159" s="16"/>
      <c r="V159" s="16"/>
      <c r="W159" s="16"/>
      <c r="X159" s="16"/>
      <c r="Y159" s="16"/>
      <c r="Z159" s="16"/>
      <c r="AA159" s="16"/>
      <c r="AB159" s="16"/>
      <c r="AC159" s="16"/>
      <c r="AD159" s="16"/>
      <c r="AE159" s="16"/>
      <c r="AT159" s="277" t="s">
        <v>141</v>
      </c>
      <c r="AU159" s="277" t="s">
        <v>85</v>
      </c>
      <c r="AV159" s="16" t="s">
        <v>153</v>
      </c>
      <c r="AW159" s="16" t="s">
        <v>32</v>
      </c>
      <c r="AX159" s="16" t="s">
        <v>75</v>
      </c>
      <c r="AY159" s="277" t="s">
        <v>133</v>
      </c>
    </row>
    <row r="160" s="13" customFormat="1">
      <c r="A160" s="13"/>
      <c r="B160" s="234"/>
      <c r="C160" s="235"/>
      <c r="D160" s="236" t="s">
        <v>141</v>
      </c>
      <c r="E160" s="237" t="s">
        <v>1</v>
      </c>
      <c r="F160" s="238" t="s">
        <v>667</v>
      </c>
      <c r="G160" s="235"/>
      <c r="H160" s="237" t="s">
        <v>1</v>
      </c>
      <c r="I160" s="239"/>
      <c r="J160" s="235"/>
      <c r="K160" s="235"/>
      <c r="L160" s="240"/>
      <c r="M160" s="241"/>
      <c r="N160" s="242"/>
      <c r="O160" s="242"/>
      <c r="P160" s="242"/>
      <c r="Q160" s="242"/>
      <c r="R160" s="242"/>
      <c r="S160" s="242"/>
      <c r="T160" s="243"/>
      <c r="U160" s="13"/>
      <c r="V160" s="13"/>
      <c r="W160" s="13"/>
      <c r="X160" s="13"/>
      <c r="Y160" s="13"/>
      <c r="Z160" s="13"/>
      <c r="AA160" s="13"/>
      <c r="AB160" s="13"/>
      <c r="AC160" s="13"/>
      <c r="AD160" s="13"/>
      <c r="AE160" s="13"/>
      <c r="AT160" s="244" t="s">
        <v>141</v>
      </c>
      <c r="AU160" s="244" t="s">
        <v>85</v>
      </c>
      <c r="AV160" s="13" t="s">
        <v>83</v>
      </c>
      <c r="AW160" s="13" t="s">
        <v>32</v>
      </c>
      <c r="AX160" s="13" t="s">
        <v>75</v>
      </c>
      <c r="AY160" s="244" t="s">
        <v>133</v>
      </c>
    </row>
    <row r="161" s="13" customFormat="1">
      <c r="A161" s="13"/>
      <c r="B161" s="234"/>
      <c r="C161" s="235"/>
      <c r="D161" s="236" t="s">
        <v>141</v>
      </c>
      <c r="E161" s="237" t="s">
        <v>1</v>
      </c>
      <c r="F161" s="238" t="s">
        <v>673</v>
      </c>
      <c r="G161" s="235"/>
      <c r="H161" s="237" t="s">
        <v>1</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141</v>
      </c>
      <c r="AU161" s="244" t="s">
        <v>85</v>
      </c>
      <c r="AV161" s="13" t="s">
        <v>83</v>
      </c>
      <c r="AW161" s="13" t="s">
        <v>32</v>
      </c>
      <c r="AX161" s="13" t="s">
        <v>75</v>
      </c>
      <c r="AY161" s="244" t="s">
        <v>133</v>
      </c>
    </row>
    <row r="162" s="14" customFormat="1">
      <c r="A162" s="14"/>
      <c r="B162" s="245"/>
      <c r="C162" s="246"/>
      <c r="D162" s="236" t="s">
        <v>141</v>
      </c>
      <c r="E162" s="247" t="s">
        <v>1</v>
      </c>
      <c r="F162" s="248" t="s">
        <v>674</v>
      </c>
      <c r="G162" s="246"/>
      <c r="H162" s="249">
        <v>25.661999999999999</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141</v>
      </c>
      <c r="AU162" s="255" t="s">
        <v>85</v>
      </c>
      <c r="AV162" s="14" t="s">
        <v>85</v>
      </c>
      <c r="AW162" s="14" t="s">
        <v>32</v>
      </c>
      <c r="AX162" s="14" t="s">
        <v>83</v>
      </c>
      <c r="AY162" s="255" t="s">
        <v>133</v>
      </c>
    </row>
    <row r="163" s="2" customFormat="1" ht="24.15" customHeight="1">
      <c r="A163" s="39"/>
      <c r="B163" s="40"/>
      <c r="C163" s="220" t="s">
        <v>187</v>
      </c>
      <c r="D163" s="220" t="s">
        <v>135</v>
      </c>
      <c r="E163" s="221" t="s">
        <v>675</v>
      </c>
      <c r="F163" s="222" t="s">
        <v>676</v>
      </c>
      <c r="G163" s="223" t="s">
        <v>203</v>
      </c>
      <c r="H163" s="224">
        <v>17.108000000000001</v>
      </c>
      <c r="I163" s="225"/>
      <c r="J163" s="226">
        <f>ROUND(I163*H163,2)</f>
        <v>0</v>
      </c>
      <c r="K163" s="227"/>
      <c r="L163" s="45"/>
      <c r="M163" s="228" t="s">
        <v>1</v>
      </c>
      <c r="N163" s="229" t="s">
        <v>40</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139</v>
      </c>
      <c r="AT163" s="232" t="s">
        <v>135</v>
      </c>
      <c r="AU163" s="232" t="s">
        <v>85</v>
      </c>
      <c r="AY163" s="18" t="s">
        <v>133</v>
      </c>
      <c r="BE163" s="233">
        <f>IF(N163="základní",J163,0)</f>
        <v>0</v>
      </c>
      <c r="BF163" s="233">
        <f>IF(N163="snížená",J163,0)</f>
        <v>0</v>
      </c>
      <c r="BG163" s="233">
        <f>IF(N163="zákl. přenesená",J163,0)</f>
        <v>0</v>
      </c>
      <c r="BH163" s="233">
        <f>IF(N163="sníž. přenesená",J163,0)</f>
        <v>0</v>
      </c>
      <c r="BI163" s="233">
        <f>IF(N163="nulová",J163,0)</f>
        <v>0</v>
      </c>
      <c r="BJ163" s="18" t="s">
        <v>83</v>
      </c>
      <c r="BK163" s="233">
        <f>ROUND(I163*H163,2)</f>
        <v>0</v>
      </c>
      <c r="BL163" s="18" t="s">
        <v>139</v>
      </c>
      <c r="BM163" s="232" t="s">
        <v>677</v>
      </c>
    </row>
    <row r="164" s="13" customFormat="1">
      <c r="A164" s="13"/>
      <c r="B164" s="234"/>
      <c r="C164" s="235"/>
      <c r="D164" s="236" t="s">
        <v>141</v>
      </c>
      <c r="E164" s="237" t="s">
        <v>1</v>
      </c>
      <c r="F164" s="238" t="s">
        <v>663</v>
      </c>
      <c r="G164" s="235"/>
      <c r="H164" s="237" t="s">
        <v>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141</v>
      </c>
      <c r="AU164" s="244" t="s">
        <v>85</v>
      </c>
      <c r="AV164" s="13" t="s">
        <v>83</v>
      </c>
      <c r="AW164" s="13" t="s">
        <v>32</v>
      </c>
      <c r="AX164" s="13" t="s">
        <v>75</v>
      </c>
      <c r="AY164" s="244" t="s">
        <v>133</v>
      </c>
    </row>
    <row r="165" s="14" customFormat="1">
      <c r="A165" s="14"/>
      <c r="B165" s="245"/>
      <c r="C165" s="246"/>
      <c r="D165" s="236" t="s">
        <v>141</v>
      </c>
      <c r="E165" s="247" t="s">
        <v>1</v>
      </c>
      <c r="F165" s="248" t="s">
        <v>664</v>
      </c>
      <c r="G165" s="246"/>
      <c r="H165" s="249">
        <v>98.700000000000003</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141</v>
      </c>
      <c r="AU165" s="255" t="s">
        <v>85</v>
      </c>
      <c r="AV165" s="14" t="s">
        <v>85</v>
      </c>
      <c r="AW165" s="14" t="s">
        <v>32</v>
      </c>
      <c r="AX165" s="14" t="s">
        <v>75</v>
      </c>
      <c r="AY165" s="255" t="s">
        <v>133</v>
      </c>
    </row>
    <row r="166" s="13" customFormat="1">
      <c r="A166" s="13"/>
      <c r="B166" s="234"/>
      <c r="C166" s="235"/>
      <c r="D166" s="236" t="s">
        <v>141</v>
      </c>
      <c r="E166" s="237" t="s">
        <v>1</v>
      </c>
      <c r="F166" s="238" t="s">
        <v>665</v>
      </c>
      <c r="G166" s="235"/>
      <c r="H166" s="237" t="s">
        <v>1</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141</v>
      </c>
      <c r="AU166" s="244" t="s">
        <v>85</v>
      </c>
      <c r="AV166" s="13" t="s">
        <v>83</v>
      </c>
      <c r="AW166" s="13" t="s">
        <v>32</v>
      </c>
      <c r="AX166" s="13" t="s">
        <v>75</v>
      </c>
      <c r="AY166" s="244" t="s">
        <v>133</v>
      </c>
    </row>
    <row r="167" s="14" customFormat="1">
      <c r="A167" s="14"/>
      <c r="B167" s="245"/>
      <c r="C167" s="246"/>
      <c r="D167" s="236" t="s">
        <v>141</v>
      </c>
      <c r="E167" s="247" t="s">
        <v>1</v>
      </c>
      <c r="F167" s="248" t="s">
        <v>666</v>
      </c>
      <c r="G167" s="246"/>
      <c r="H167" s="249">
        <v>-13.16</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141</v>
      </c>
      <c r="AU167" s="255" t="s">
        <v>85</v>
      </c>
      <c r="AV167" s="14" t="s">
        <v>85</v>
      </c>
      <c r="AW167" s="14" t="s">
        <v>32</v>
      </c>
      <c r="AX167" s="14" t="s">
        <v>75</v>
      </c>
      <c r="AY167" s="255" t="s">
        <v>133</v>
      </c>
    </row>
    <row r="168" s="16" customFormat="1">
      <c r="A168" s="16"/>
      <c r="B168" s="267"/>
      <c r="C168" s="268"/>
      <c r="D168" s="236" t="s">
        <v>141</v>
      </c>
      <c r="E168" s="269" t="s">
        <v>1</v>
      </c>
      <c r="F168" s="270" t="s">
        <v>214</v>
      </c>
      <c r="G168" s="268"/>
      <c r="H168" s="271">
        <v>85.540000000000006</v>
      </c>
      <c r="I168" s="272"/>
      <c r="J168" s="268"/>
      <c r="K168" s="268"/>
      <c r="L168" s="273"/>
      <c r="M168" s="274"/>
      <c r="N168" s="275"/>
      <c r="O168" s="275"/>
      <c r="P168" s="275"/>
      <c r="Q168" s="275"/>
      <c r="R168" s="275"/>
      <c r="S168" s="275"/>
      <c r="T168" s="276"/>
      <c r="U168" s="16"/>
      <c r="V168" s="16"/>
      <c r="W168" s="16"/>
      <c r="X168" s="16"/>
      <c r="Y168" s="16"/>
      <c r="Z168" s="16"/>
      <c r="AA168" s="16"/>
      <c r="AB168" s="16"/>
      <c r="AC168" s="16"/>
      <c r="AD168" s="16"/>
      <c r="AE168" s="16"/>
      <c r="AT168" s="277" t="s">
        <v>141</v>
      </c>
      <c r="AU168" s="277" t="s">
        <v>85</v>
      </c>
      <c r="AV168" s="16" t="s">
        <v>153</v>
      </c>
      <c r="AW168" s="16" t="s">
        <v>32</v>
      </c>
      <c r="AX168" s="16" t="s">
        <v>75</v>
      </c>
      <c r="AY168" s="277" t="s">
        <v>133</v>
      </c>
    </row>
    <row r="169" s="13" customFormat="1">
      <c r="A169" s="13"/>
      <c r="B169" s="234"/>
      <c r="C169" s="235"/>
      <c r="D169" s="236" t="s">
        <v>141</v>
      </c>
      <c r="E169" s="237" t="s">
        <v>1</v>
      </c>
      <c r="F169" s="238" t="s">
        <v>667</v>
      </c>
      <c r="G169" s="235"/>
      <c r="H169" s="237" t="s">
        <v>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141</v>
      </c>
      <c r="AU169" s="244" t="s">
        <v>85</v>
      </c>
      <c r="AV169" s="13" t="s">
        <v>83</v>
      </c>
      <c r="AW169" s="13" t="s">
        <v>32</v>
      </c>
      <c r="AX169" s="13" t="s">
        <v>75</v>
      </c>
      <c r="AY169" s="244" t="s">
        <v>133</v>
      </c>
    </row>
    <row r="170" s="13" customFormat="1">
      <c r="A170" s="13"/>
      <c r="B170" s="234"/>
      <c r="C170" s="235"/>
      <c r="D170" s="236" t="s">
        <v>141</v>
      </c>
      <c r="E170" s="237" t="s">
        <v>1</v>
      </c>
      <c r="F170" s="238" t="s">
        <v>678</v>
      </c>
      <c r="G170" s="235"/>
      <c r="H170" s="237" t="s">
        <v>1</v>
      </c>
      <c r="I170" s="239"/>
      <c r="J170" s="235"/>
      <c r="K170" s="235"/>
      <c r="L170" s="240"/>
      <c r="M170" s="241"/>
      <c r="N170" s="242"/>
      <c r="O170" s="242"/>
      <c r="P170" s="242"/>
      <c r="Q170" s="242"/>
      <c r="R170" s="242"/>
      <c r="S170" s="242"/>
      <c r="T170" s="243"/>
      <c r="U170" s="13"/>
      <c r="V170" s="13"/>
      <c r="W170" s="13"/>
      <c r="X170" s="13"/>
      <c r="Y170" s="13"/>
      <c r="Z170" s="13"/>
      <c r="AA170" s="13"/>
      <c r="AB170" s="13"/>
      <c r="AC170" s="13"/>
      <c r="AD170" s="13"/>
      <c r="AE170" s="13"/>
      <c r="AT170" s="244" t="s">
        <v>141</v>
      </c>
      <c r="AU170" s="244" t="s">
        <v>85</v>
      </c>
      <c r="AV170" s="13" t="s">
        <v>83</v>
      </c>
      <c r="AW170" s="13" t="s">
        <v>32</v>
      </c>
      <c r="AX170" s="13" t="s">
        <v>75</v>
      </c>
      <c r="AY170" s="244" t="s">
        <v>133</v>
      </c>
    </row>
    <row r="171" s="14" customFormat="1">
      <c r="A171" s="14"/>
      <c r="B171" s="245"/>
      <c r="C171" s="246"/>
      <c r="D171" s="236" t="s">
        <v>141</v>
      </c>
      <c r="E171" s="247" t="s">
        <v>1</v>
      </c>
      <c r="F171" s="248" t="s">
        <v>679</v>
      </c>
      <c r="G171" s="246"/>
      <c r="H171" s="249">
        <v>17.108000000000001</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141</v>
      </c>
      <c r="AU171" s="255" t="s">
        <v>85</v>
      </c>
      <c r="AV171" s="14" t="s">
        <v>85</v>
      </c>
      <c r="AW171" s="14" t="s">
        <v>32</v>
      </c>
      <c r="AX171" s="14" t="s">
        <v>83</v>
      </c>
      <c r="AY171" s="255" t="s">
        <v>133</v>
      </c>
    </row>
    <row r="172" s="2" customFormat="1" ht="24.15" customHeight="1">
      <c r="A172" s="39"/>
      <c r="B172" s="40"/>
      <c r="C172" s="220" t="s">
        <v>194</v>
      </c>
      <c r="D172" s="220" t="s">
        <v>135</v>
      </c>
      <c r="E172" s="221" t="s">
        <v>680</v>
      </c>
      <c r="F172" s="222" t="s">
        <v>681</v>
      </c>
      <c r="G172" s="223" t="s">
        <v>203</v>
      </c>
      <c r="H172" s="224">
        <v>4.2770000000000001</v>
      </c>
      <c r="I172" s="225"/>
      <c r="J172" s="226">
        <f>ROUND(I172*H172,2)</f>
        <v>0</v>
      </c>
      <c r="K172" s="227"/>
      <c r="L172" s="45"/>
      <c r="M172" s="228" t="s">
        <v>1</v>
      </c>
      <c r="N172" s="229" t="s">
        <v>40</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139</v>
      </c>
      <c r="AT172" s="232" t="s">
        <v>135</v>
      </c>
      <c r="AU172" s="232" t="s">
        <v>85</v>
      </c>
      <c r="AY172" s="18" t="s">
        <v>133</v>
      </c>
      <c r="BE172" s="233">
        <f>IF(N172="základní",J172,0)</f>
        <v>0</v>
      </c>
      <c r="BF172" s="233">
        <f>IF(N172="snížená",J172,0)</f>
        <v>0</v>
      </c>
      <c r="BG172" s="233">
        <f>IF(N172="zákl. přenesená",J172,0)</f>
        <v>0</v>
      </c>
      <c r="BH172" s="233">
        <f>IF(N172="sníž. přenesená",J172,0)</f>
        <v>0</v>
      </c>
      <c r="BI172" s="233">
        <f>IF(N172="nulová",J172,0)</f>
        <v>0</v>
      </c>
      <c r="BJ172" s="18" t="s">
        <v>83</v>
      </c>
      <c r="BK172" s="233">
        <f>ROUND(I172*H172,2)</f>
        <v>0</v>
      </c>
      <c r="BL172" s="18" t="s">
        <v>139</v>
      </c>
      <c r="BM172" s="232" t="s">
        <v>682</v>
      </c>
    </row>
    <row r="173" s="13" customFormat="1">
      <c r="A173" s="13"/>
      <c r="B173" s="234"/>
      <c r="C173" s="235"/>
      <c r="D173" s="236" t="s">
        <v>141</v>
      </c>
      <c r="E173" s="237" t="s">
        <v>1</v>
      </c>
      <c r="F173" s="238" t="s">
        <v>663</v>
      </c>
      <c r="G173" s="235"/>
      <c r="H173" s="237" t="s">
        <v>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141</v>
      </c>
      <c r="AU173" s="244" t="s">
        <v>85</v>
      </c>
      <c r="AV173" s="13" t="s">
        <v>83</v>
      </c>
      <c r="AW173" s="13" t="s">
        <v>32</v>
      </c>
      <c r="AX173" s="13" t="s">
        <v>75</v>
      </c>
      <c r="AY173" s="244" t="s">
        <v>133</v>
      </c>
    </row>
    <row r="174" s="14" customFormat="1">
      <c r="A174" s="14"/>
      <c r="B174" s="245"/>
      <c r="C174" s="246"/>
      <c r="D174" s="236" t="s">
        <v>141</v>
      </c>
      <c r="E174" s="247" t="s">
        <v>1</v>
      </c>
      <c r="F174" s="248" t="s">
        <v>664</v>
      </c>
      <c r="G174" s="246"/>
      <c r="H174" s="249">
        <v>98.700000000000003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141</v>
      </c>
      <c r="AU174" s="255" t="s">
        <v>85</v>
      </c>
      <c r="AV174" s="14" t="s">
        <v>85</v>
      </c>
      <c r="AW174" s="14" t="s">
        <v>32</v>
      </c>
      <c r="AX174" s="14" t="s">
        <v>75</v>
      </c>
      <c r="AY174" s="255" t="s">
        <v>133</v>
      </c>
    </row>
    <row r="175" s="13" customFormat="1">
      <c r="A175" s="13"/>
      <c r="B175" s="234"/>
      <c r="C175" s="235"/>
      <c r="D175" s="236" t="s">
        <v>141</v>
      </c>
      <c r="E175" s="237" t="s">
        <v>1</v>
      </c>
      <c r="F175" s="238" t="s">
        <v>665</v>
      </c>
      <c r="G175" s="235"/>
      <c r="H175" s="237" t="s">
        <v>1</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141</v>
      </c>
      <c r="AU175" s="244" t="s">
        <v>85</v>
      </c>
      <c r="AV175" s="13" t="s">
        <v>83</v>
      </c>
      <c r="AW175" s="13" t="s">
        <v>32</v>
      </c>
      <c r="AX175" s="13" t="s">
        <v>75</v>
      </c>
      <c r="AY175" s="244" t="s">
        <v>133</v>
      </c>
    </row>
    <row r="176" s="14" customFormat="1">
      <c r="A176" s="14"/>
      <c r="B176" s="245"/>
      <c r="C176" s="246"/>
      <c r="D176" s="236" t="s">
        <v>141</v>
      </c>
      <c r="E176" s="247" t="s">
        <v>1</v>
      </c>
      <c r="F176" s="248" t="s">
        <v>666</v>
      </c>
      <c r="G176" s="246"/>
      <c r="H176" s="249">
        <v>-13.16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141</v>
      </c>
      <c r="AU176" s="255" t="s">
        <v>85</v>
      </c>
      <c r="AV176" s="14" t="s">
        <v>85</v>
      </c>
      <c r="AW176" s="14" t="s">
        <v>32</v>
      </c>
      <c r="AX176" s="14" t="s">
        <v>75</v>
      </c>
      <c r="AY176" s="255" t="s">
        <v>133</v>
      </c>
    </row>
    <row r="177" s="16" customFormat="1">
      <c r="A177" s="16"/>
      <c r="B177" s="267"/>
      <c r="C177" s="268"/>
      <c r="D177" s="236" t="s">
        <v>141</v>
      </c>
      <c r="E177" s="269" t="s">
        <v>1</v>
      </c>
      <c r="F177" s="270" t="s">
        <v>214</v>
      </c>
      <c r="G177" s="268"/>
      <c r="H177" s="271">
        <v>85.540000000000006</v>
      </c>
      <c r="I177" s="272"/>
      <c r="J177" s="268"/>
      <c r="K177" s="268"/>
      <c r="L177" s="273"/>
      <c r="M177" s="274"/>
      <c r="N177" s="275"/>
      <c r="O177" s="275"/>
      <c r="P177" s="275"/>
      <c r="Q177" s="275"/>
      <c r="R177" s="275"/>
      <c r="S177" s="275"/>
      <c r="T177" s="276"/>
      <c r="U177" s="16"/>
      <c r="V177" s="16"/>
      <c r="W177" s="16"/>
      <c r="X177" s="16"/>
      <c r="Y177" s="16"/>
      <c r="Z177" s="16"/>
      <c r="AA177" s="16"/>
      <c r="AB177" s="16"/>
      <c r="AC177" s="16"/>
      <c r="AD177" s="16"/>
      <c r="AE177" s="16"/>
      <c r="AT177" s="277" t="s">
        <v>141</v>
      </c>
      <c r="AU177" s="277" t="s">
        <v>85</v>
      </c>
      <c r="AV177" s="16" t="s">
        <v>153</v>
      </c>
      <c r="AW177" s="16" t="s">
        <v>32</v>
      </c>
      <c r="AX177" s="16" t="s">
        <v>75</v>
      </c>
      <c r="AY177" s="277" t="s">
        <v>133</v>
      </c>
    </row>
    <row r="178" s="13" customFormat="1">
      <c r="A178" s="13"/>
      <c r="B178" s="234"/>
      <c r="C178" s="235"/>
      <c r="D178" s="236" t="s">
        <v>141</v>
      </c>
      <c r="E178" s="237" t="s">
        <v>1</v>
      </c>
      <c r="F178" s="238" t="s">
        <v>667</v>
      </c>
      <c r="G178" s="235"/>
      <c r="H178" s="237" t="s">
        <v>1</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141</v>
      </c>
      <c r="AU178" s="244" t="s">
        <v>85</v>
      </c>
      <c r="AV178" s="13" t="s">
        <v>83</v>
      </c>
      <c r="AW178" s="13" t="s">
        <v>32</v>
      </c>
      <c r="AX178" s="13" t="s">
        <v>75</v>
      </c>
      <c r="AY178" s="244" t="s">
        <v>133</v>
      </c>
    </row>
    <row r="179" s="13" customFormat="1">
      <c r="A179" s="13"/>
      <c r="B179" s="234"/>
      <c r="C179" s="235"/>
      <c r="D179" s="236" t="s">
        <v>141</v>
      </c>
      <c r="E179" s="237" t="s">
        <v>1</v>
      </c>
      <c r="F179" s="238" t="s">
        <v>683</v>
      </c>
      <c r="G179" s="235"/>
      <c r="H179" s="237" t="s">
        <v>1</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141</v>
      </c>
      <c r="AU179" s="244" t="s">
        <v>85</v>
      </c>
      <c r="AV179" s="13" t="s">
        <v>83</v>
      </c>
      <c r="AW179" s="13" t="s">
        <v>32</v>
      </c>
      <c r="AX179" s="13" t="s">
        <v>75</v>
      </c>
      <c r="AY179" s="244" t="s">
        <v>133</v>
      </c>
    </row>
    <row r="180" s="14" customFormat="1">
      <c r="A180" s="14"/>
      <c r="B180" s="245"/>
      <c r="C180" s="246"/>
      <c r="D180" s="236" t="s">
        <v>141</v>
      </c>
      <c r="E180" s="247" t="s">
        <v>1</v>
      </c>
      <c r="F180" s="248" t="s">
        <v>684</v>
      </c>
      <c r="G180" s="246"/>
      <c r="H180" s="249">
        <v>4.2770000000000001</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141</v>
      </c>
      <c r="AU180" s="255" t="s">
        <v>85</v>
      </c>
      <c r="AV180" s="14" t="s">
        <v>85</v>
      </c>
      <c r="AW180" s="14" t="s">
        <v>32</v>
      </c>
      <c r="AX180" s="14" t="s">
        <v>83</v>
      </c>
      <c r="AY180" s="255" t="s">
        <v>133</v>
      </c>
    </row>
    <row r="181" s="2" customFormat="1" ht="37.8" customHeight="1">
      <c r="A181" s="39"/>
      <c r="B181" s="40"/>
      <c r="C181" s="220" t="s">
        <v>200</v>
      </c>
      <c r="D181" s="220" t="s">
        <v>135</v>
      </c>
      <c r="E181" s="221" t="s">
        <v>685</v>
      </c>
      <c r="F181" s="222" t="s">
        <v>686</v>
      </c>
      <c r="G181" s="223" t="s">
        <v>138</v>
      </c>
      <c r="H181" s="224">
        <v>70.200000000000003</v>
      </c>
      <c r="I181" s="225"/>
      <c r="J181" s="226">
        <f>ROUND(I181*H181,2)</f>
        <v>0</v>
      </c>
      <c r="K181" s="227"/>
      <c r="L181" s="45"/>
      <c r="M181" s="228" t="s">
        <v>1</v>
      </c>
      <c r="N181" s="229" t="s">
        <v>40</v>
      </c>
      <c r="O181" s="92"/>
      <c r="P181" s="230">
        <f>O181*H181</f>
        <v>0</v>
      </c>
      <c r="Q181" s="230">
        <v>0.00496</v>
      </c>
      <c r="R181" s="230">
        <f>Q181*H181</f>
        <v>0.348192</v>
      </c>
      <c r="S181" s="230">
        <v>0</v>
      </c>
      <c r="T181" s="231">
        <f>S181*H181</f>
        <v>0</v>
      </c>
      <c r="U181" s="39"/>
      <c r="V181" s="39"/>
      <c r="W181" s="39"/>
      <c r="X181" s="39"/>
      <c r="Y181" s="39"/>
      <c r="Z181" s="39"/>
      <c r="AA181" s="39"/>
      <c r="AB181" s="39"/>
      <c r="AC181" s="39"/>
      <c r="AD181" s="39"/>
      <c r="AE181" s="39"/>
      <c r="AR181" s="232" t="s">
        <v>139</v>
      </c>
      <c r="AT181" s="232" t="s">
        <v>135</v>
      </c>
      <c r="AU181" s="232" t="s">
        <v>85</v>
      </c>
      <c r="AY181" s="18" t="s">
        <v>133</v>
      </c>
      <c r="BE181" s="233">
        <f>IF(N181="základní",J181,0)</f>
        <v>0</v>
      </c>
      <c r="BF181" s="233">
        <f>IF(N181="snížená",J181,0)</f>
        <v>0</v>
      </c>
      <c r="BG181" s="233">
        <f>IF(N181="zákl. přenesená",J181,0)</f>
        <v>0</v>
      </c>
      <c r="BH181" s="233">
        <f>IF(N181="sníž. přenesená",J181,0)</f>
        <v>0</v>
      </c>
      <c r="BI181" s="233">
        <f>IF(N181="nulová",J181,0)</f>
        <v>0</v>
      </c>
      <c r="BJ181" s="18" t="s">
        <v>83</v>
      </c>
      <c r="BK181" s="233">
        <f>ROUND(I181*H181,2)</f>
        <v>0</v>
      </c>
      <c r="BL181" s="18" t="s">
        <v>139</v>
      </c>
      <c r="BM181" s="232" t="s">
        <v>687</v>
      </c>
    </row>
    <row r="182" s="13" customFormat="1">
      <c r="A182" s="13"/>
      <c r="B182" s="234"/>
      <c r="C182" s="235"/>
      <c r="D182" s="236" t="s">
        <v>141</v>
      </c>
      <c r="E182" s="237" t="s">
        <v>1</v>
      </c>
      <c r="F182" s="238" t="s">
        <v>688</v>
      </c>
      <c r="G182" s="235"/>
      <c r="H182" s="237" t="s">
        <v>1</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141</v>
      </c>
      <c r="AU182" s="244" t="s">
        <v>85</v>
      </c>
      <c r="AV182" s="13" t="s">
        <v>83</v>
      </c>
      <c r="AW182" s="13" t="s">
        <v>32</v>
      </c>
      <c r="AX182" s="13" t="s">
        <v>75</v>
      </c>
      <c r="AY182" s="244" t="s">
        <v>133</v>
      </c>
    </row>
    <row r="183" s="14" customFormat="1">
      <c r="A183" s="14"/>
      <c r="B183" s="245"/>
      <c r="C183" s="246"/>
      <c r="D183" s="236" t="s">
        <v>141</v>
      </c>
      <c r="E183" s="247" t="s">
        <v>1</v>
      </c>
      <c r="F183" s="248" t="s">
        <v>689</v>
      </c>
      <c r="G183" s="246"/>
      <c r="H183" s="249">
        <v>70.200000000000003</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141</v>
      </c>
      <c r="AU183" s="255" t="s">
        <v>85</v>
      </c>
      <c r="AV183" s="14" t="s">
        <v>85</v>
      </c>
      <c r="AW183" s="14" t="s">
        <v>32</v>
      </c>
      <c r="AX183" s="14" t="s">
        <v>83</v>
      </c>
      <c r="AY183" s="255" t="s">
        <v>133</v>
      </c>
    </row>
    <row r="184" s="2" customFormat="1" ht="37.8" customHeight="1">
      <c r="A184" s="39"/>
      <c r="B184" s="40"/>
      <c r="C184" s="220" t="s">
        <v>206</v>
      </c>
      <c r="D184" s="220" t="s">
        <v>135</v>
      </c>
      <c r="E184" s="221" t="s">
        <v>247</v>
      </c>
      <c r="F184" s="222" t="s">
        <v>248</v>
      </c>
      <c r="G184" s="223" t="s">
        <v>203</v>
      </c>
      <c r="H184" s="224">
        <v>64.155000000000001</v>
      </c>
      <c r="I184" s="225"/>
      <c r="J184" s="226">
        <f>ROUND(I184*H184,2)</f>
        <v>0</v>
      </c>
      <c r="K184" s="227"/>
      <c r="L184" s="45"/>
      <c r="M184" s="228" t="s">
        <v>1</v>
      </c>
      <c r="N184" s="229" t="s">
        <v>40</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139</v>
      </c>
      <c r="AT184" s="232" t="s">
        <v>135</v>
      </c>
      <c r="AU184" s="232" t="s">
        <v>85</v>
      </c>
      <c r="AY184" s="18" t="s">
        <v>133</v>
      </c>
      <c r="BE184" s="233">
        <f>IF(N184="základní",J184,0)</f>
        <v>0</v>
      </c>
      <c r="BF184" s="233">
        <f>IF(N184="snížená",J184,0)</f>
        <v>0</v>
      </c>
      <c r="BG184" s="233">
        <f>IF(N184="zákl. přenesená",J184,0)</f>
        <v>0</v>
      </c>
      <c r="BH184" s="233">
        <f>IF(N184="sníž. přenesená",J184,0)</f>
        <v>0</v>
      </c>
      <c r="BI184" s="233">
        <f>IF(N184="nulová",J184,0)</f>
        <v>0</v>
      </c>
      <c r="BJ184" s="18" t="s">
        <v>83</v>
      </c>
      <c r="BK184" s="233">
        <f>ROUND(I184*H184,2)</f>
        <v>0</v>
      </c>
      <c r="BL184" s="18" t="s">
        <v>139</v>
      </c>
      <c r="BM184" s="232" t="s">
        <v>690</v>
      </c>
    </row>
    <row r="185" s="13" customFormat="1">
      <c r="A185" s="13"/>
      <c r="B185" s="234"/>
      <c r="C185" s="235"/>
      <c r="D185" s="236" t="s">
        <v>141</v>
      </c>
      <c r="E185" s="237" t="s">
        <v>1</v>
      </c>
      <c r="F185" s="238" t="s">
        <v>691</v>
      </c>
      <c r="G185" s="235"/>
      <c r="H185" s="237" t="s">
        <v>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141</v>
      </c>
      <c r="AU185" s="244" t="s">
        <v>85</v>
      </c>
      <c r="AV185" s="13" t="s">
        <v>83</v>
      </c>
      <c r="AW185" s="13" t="s">
        <v>32</v>
      </c>
      <c r="AX185" s="13" t="s">
        <v>75</v>
      </c>
      <c r="AY185" s="244" t="s">
        <v>133</v>
      </c>
    </row>
    <row r="186" s="14" customFormat="1">
      <c r="A186" s="14"/>
      <c r="B186" s="245"/>
      <c r="C186" s="246"/>
      <c r="D186" s="236" t="s">
        <v>141</v>
      </c>
      <c r="E186" s="247" t="s">
        <v>1</v>
      </c>
      <c r="F186" s="248" t="s">
        <v>692</v>
      </c>
      <c r="G186" s="246"/>
      <c r="H186" s="249">
        <v>64.155000000000001</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141</v>
      </c>
      <c r="AU186" s="255" t="s">
        <v>85</v>
      </c>
      <c r="AV186" s="14" t="s">
        <v>85</v>
      </c>
      <c r="AW186" s="14" t="s">
        <v>32</v>
      </c>
      <c r="AX186" s="14" t="s">
        <v>83</v>
      </c>
      <c r="AY186" s="255" t="s">
        <v>133</v>
      </c>
    </row>
    <row r="187" s="2" customFormat="1" ht="37.8" customHeight="1">
      <c r="A187" s="39"/>
      <c r="B187" s="40"/>
      <c r="C187" s="220" t="s">
        <v>8</v>
      </c>
      <c r="D187" s="220" t="s">
        <v>135</v>
      </c>
      <c r="E187" s="221" t="s">
        <v>693</v>
      </c>
      <c r="F187" s="222" t="s">
        <v>694</v>
      </c>
      <c r="G187" s="223" t="s">
        <v>203</v>
      </c>
      <c r="H187" s="224">
        <v>21.385000000000002</v>
      </c>
      <c r="I187" s="225"/>
      <c r="J187" s="226">
        <f>ROUND(I187*H187,2)</f>
        <v>0</v>
      </c>
      <c r="K187" s="227"/>
      <c r="L187" s="45"/>
      <c r="M187" s="228" t="s">
        <v>1</v>
      </c>
      <c r="N187" s="229" t="s">
        <v>40</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139</v>
      </c>
      <c r="AT187" s="232" t="s">
        <v>135</v>
      </c>
      <c r="AU187" s="232" t="s">
        <v>85</v>
      </c>
      <c r="AY187" s="18" t="s">
        <v>133</v>
      </c>
      <c r="BE187" s="233">
        <f>IF(N187="základní",J187,0)</f>
        <v>0</v>
      </c>
      <c r="BF187" s="233">
        <f>IF(N187="snížená",J187,0)</f>
        <v>0</v>
      </c>
      <c r="BG187" s="233">
        <f>IF(N187="zákl. přenesená",J187,0)</f>
        <v>0</v>
      </c>
      <c r="BH187" s="233">
        <f>IF(N187="sníž. přenesená",J187,0)</f>
        <v>0</v>
      </c>
      <c r="BI187" s="233">
        <f>IF(N187="nulová",J187,0)</f>
        <v>0</v>
      </c>
      <c r="BJ187" s="18" t="s">
        <v>83</v>
      </c>
      <c r="BK187" s="233">
        <f>ROUND(I187*H187,2)</f>
        <v>0</v>
      </c>
      <c r="BL187" s="18" t="s">
        <v>139</v>
      </c>
      <c r="BM187" s="232" t="s">
        <v>695</v>
      </c>
    </row>
    <row r="188" s="13" customFormat="1">
      <c r="A188" s="13"/>
      <c r="B188" s="234"/>
      <c r="C188" s="235"/>
      <c r="D188" s="236" t="s">
        <v>141</v>
      </c>
      <c r="E188" s="237" t="s">
        <v>1</v>
      </c>
      <c r="F188" s="238" t="s">
        <v>691</v>
      </c>
      <c r="G188" s="235"/>
      <c r="H188" s="237" t="s">
        <v>1</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141</v>
      </c>
      <c r="AU188" s="244" t="s">
        <v>85</v>
      </c>
      <c r="AV188" s="13" t="s">
        <v>83</v>
      </c>
      <c r="AW188" s="13" t="s">
        <v>32</v>
      </c>
      <c r="AX188" s="13" t="s">
        <v>75</v>
      </c>
      <c r="AY188" s="244" t="s">
        <v>133</v>
      </c>
    </row>
    <row r="189" s="14" customFormat="1">
      <c r="A189" s="14"/>
      <c r="B189" s="245"/>
      <c r="C189" s="246"/>
      <c r="D189" s="236" t="s">
        <v>141</v>
      </c>
      <c r="E189" s="247" t="s">
        <v>1</v>
      </c>
      <c r="F189" s="248" t="s">
        <v>696</v>
      </c>
      <c r="G189" s="246"/>
      <c r="H189" s="249">
        <v>21.385000000000002</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141</v>
      </c>
      <c r="AU189" s="255" t="s">
        <v>85</v>
      </c>
      <c r="AV189" s="14" t="s">
        <v>85</v>
      </c>
      <c r="AW189" s="14" t="s">
        <v>32</v>
      </c>
      <c r="AX189" s="14" t="s">
        <v>83</v>
      </c>
      <c r="AY189" s="255" t="s">
        <v>133</v>
      </c>
    </row>
    <row r="190" s="2" customFormat="1" ht="37.8" customHeight="1">
      <c r="A190" s="39"/>
      <c r="B190" s="40"/>
      <c r="C190" s="220" t="s">
        <v>222</v>
      </c>
      <c r="D190" s="220" t="s">
        <v>135</v>
      </c>
      <c r="E190" s="221" t="s">
        <v>252</v>
      </c>
      <c r="F190" s="222" t="s">
        <v>253</v>
      </c>
      <c r="G190" s="223" t="s">
        <v>203</v>
      </c>
      <c r="H190" s="224">
        <v>64.155000000000001</v>
      </c>
      <c r="I190" s="225"/>
      <c r="J190" s="226">
        <f>ROUND(I190*H190,2)</f>
        <v>0</v>
      </c>
      <c r="K190" s="227"/>
      <c r="L190" s="45"/>
      <c r="M190" s="228" t="s">
        <v>1</v>
      </c>
      <c r="N190" s="229" t="s">
        <v>40</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139</v>
      </c>
      <c r="AT190" s="232" t="s">
        <v>135</v>
      </c>
      <c r="AU190" s="232" t="s">
        <v>85</v>
      </c>
      <c r="AY190" s="18" t="s">
        <v>133</v>
      </c>
      <c r="BE190" s="233">
        <f>IF(N190="základní",J190,0)</f>
        <v>0</v>
      </c>
      <c r="BF190" s="233">
        <f>IF(N190="snížená",J190,0)</f>
        <v>0</v>
      </c>
      <c r="BG190" s="233">
        <f>IF(N190="zákl. přenesená",J190,0)</f>
        <v>0</v>
      </c>
      <c r="BH190" s="233">
        <f>IF(N190="sníž. přenesená",J190,0)</f>
        <v>0</v>
      </c>
      <c r="BI190" s="233">
        <f>IF(N190="nulová",J190,0)</f>
        <v>0</v>
      </c>
      <c r="BJ190" s="18" t="s">
        <v>83</v>
      </c>
      <c r="BK190" s="233">
        <f>ROUND(I190*H190,2)</f>
        <v>0</v>
      </c>
      <c r="BL190" s="18" t="s">
        <v>139</v>
      </c>
      <c r="BM190" s="232" t="s">
        <v>697</v>
      </c>
    </row>
    <row r="191" s="14" customFormat="1">
      <c r="A191" s="14"/>
      <c r="B191" s="245"/>
      <c r="C191" s="246"/>
      <c r="D191" s="236" t="s">
        <v>141</v>
      </c>
      <c r="E191" s="247" t="s">
        <v>1</v>
      </c>
      <c r="F191" s="248" t="s">
        <v>698</v>
      </c>
      <c r="G191" s="246"/>
      <c r="H191" s="249">
        <v>64.155000000000001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141</v>
      </c>
      <c r="AU191" s="255" t="s">
        <v>85</v>
      </c>
      <c r="AV191" s="14" t="s">
        <v>85</v>
      </c>
      <c r="AW191" s="14" t="s">
        <v>32</v>
      </c>
      <c r="AX191" s="14" t="s">
        <v>83</v>
      </c>
      <c r="AY191" s="255" t="s">
        <v>133</v>
      </c>
    </row>
    <row r="192" s="2" customFormat="1" ht="37.8" customHeight="1">
      <c r="A192" s="39"/>
      <c r="B192" s="40"/>
      <c r="C192" s="220" t="s">
        <v>228</v>
      </c>
      <c r="D192" s="220" t="s">
        <v>135</v>
      </c>
      <c r="E192" s="221" t="s">
        <v>258</v>
      </c>
      <c r="F192" s="222" t="s">
        <v>259</v>
      </c>
      <c r="G192" s="223" t="s">
        <v>203</v>
      </c>
      <c r="H192" s="224">
        <v>320.77499999999998</v>
      </c>
      <c r="I192" s="225"/>
      <c r="J192" s="226">
        <f>ROUND(I192*H192,2)</f>
        <v>0</v>
      </c>
      <c r="K192" s="227"/>
      <c r="L192" s="45"/>
      <c r="M192" s="228" t="s">
        <v>1</v>
      </c>
      <c r="N192" s="229" t="s">
        <v>40</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139</v>
      </c>
      <c r="AT192" s="232" t="s">
        <v>135</v>
      </c>
      <c r="AU192" s="232" t="s">
        <v>85</v>
      </c>
      <c r="AY192" s="18" t="s">
        <v>133</v>
      </c>
      <c r="BE192" s="233">
        <f>IF(N192="základní",J192,0)</f>
        <v>0</v>
      </c>
      <c r="BF192" s="233">
        <f>IF(N192="snížená",J192,0)</f>
        <v>0</v>
      </c>
      <c r="BG192" s="233">
        <f>IF(N192="zákl. přenesená",J192,0)</f>
        <v>0</v>
      </c>
      <c r="BH192" s="233">
        <f>IF(N192="sníž. přenesená",J192,0)</f>
        <v>0</v>
      </c>
      <c r="BI192" s="233">
        <f>IF(N192="nulová",J192,0)</f>
        <v>0</v>
      </c>
      <c r="BJ192" s="18" t="s">
        <v>83</v>
      </c>
      <c r="BK192" s="233">
        <f>ROUND(I192*H192,2)</f>
        <v>0</v>
      </c>
      <c r="BL192" s="18" t="s">
        <v>139</v>
      </c>
      <c r="BM192" s="232" t="s">
        <v>699</v>
      </c>
    </row>
    <row r="193" s="13" customFormat="1">
      <c r="A193" s="13"/>
      <c r="B193" s="234"/>
      <c r="C193" s="235"/>
      <c r="D193" s="236" t="s">
        <v>141</v>
      </c>
      <c r="E193" s="237" t="s">
        <v>1</v>
      </c>
      <c r="F193" s="238" t="s">
        <v>700</v>
      </c>
      <c r="G193" s="235"/>
      <c r="H193" s="237" t="s">
        <v>1</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141</v>
      </c>
      <c r="AU193" s="244" t="s">
        <v>85</v>
      </c>
      <c r="AV193" s="13" t="s">
        <v>83</v>
      </c>
      <c r="AW193" s="13" t="s">
        <v>32</v>
      </c>
      <c r="AX193" s="13" t="s">
        <v>75</v>
      </c>
      <c r="AY193" s="244" t="s">
        <v>133</v>
      </c>
    </row>
    <row r="194" s="14" customFormat="1">
      <c r="A194" s="14"/>
      <c r="B194" s="245"/>
      <c r="C194" s="246"/>
      <c r="D194" s="236" t="s">
        <v>141</v>
      </c>
      <c r="E194" s="247" t="s">
        <v>1</v>
      </c>
      <c r="F194" s="248" t="s">
        <v>701</v>
      </c>
      <c r="G194" s="246"/>
      <c r="H194" s="249">
        <v>320.77499999999998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141</v>
      </c>
      <c r="AU194" s="255" t="s">
        <v>85</v>
      </c>
      <c r="AV194" s="14" t="s">
        <v>85</v>
      </c>
      <c r="AW194" s="14" t="s">
        <v>32</v>
      </c>
      <c r="AX194" s="14" t="s">
        <v>83</v>
      </c>
      <c r="AY194" s="255" t="s">
        <v>133</v>
      </c>
    </row>
    <row r="195" s="2" customFormat="1" ht="37.8" customHeight="1">
      <c r="A195" s="39"/>
      <c r="B195" s="40"/>
      <c r="C195" s="220" t="s">
        <v>234</v>
      </c>
      <c r="D195" s="220" t="s">
        <v>135</v>
      </c>
      <c r="E195" s="221" t="s">
        <v>264</v>
      </c>
      <c r="F195" s="222" t="s">
        <v>265</v>
      </c>
      <c r="G195" s="223" t="s">
        <v>203</v>
      </c>
      <c r="H195" s="224">
        <v>21.385000000000002</v>
      </c>
      <c r="I195" s="225"/>
      <c r="J195" s="226">
        <f>ROUND(I195*H195,2)</f>
        <v>0</v>
      </c>
      <c r="K195" s="227"/>
      <c r="L195" s="45"/>
      <c r="M195" s="228" t="s">
        <v>1</v>
      </c>
      <c r="N195" s="229" t="s">
        <v>40</v>
      </c>
      <c r="O195" s="92"/>
      <c r="P195" s="230">
        <f>O195*H195</f>
        <v>0</v>
      </c>
      <c r="Q195" s="230">
        <v>0</v>
      </c>
      <c r="R195" s="230">
        <f>Q195*H195</f>
        <v>0</v>
      </c>
      <c r="S195" s="230">
        <v>0</v>
      </c>
      <c r="T195" s="231">
        <f>S195*H195</f>
        <v>0</v>
      </c>
      <c r="U195" s="39"/>
      <c r="V195" s="39"/>
      <c r="W195" s="39"/>
      <c r="X195" s="39"/>
      <c r="Y195" s="39"/>
      <c r="Z195" s="39"/>
      <c r="AA195" s="39"/>
      <c r="AB195" s="39"/>
      <c r="AC195" s="39"/>
      <c r="AD195" s="39"/>
      <c r="AE195" s="39"/>
      <c r="AR195" s="232" t="s">
        <v>139</v>
      </c>
      <c r="AT195" s="232" t="s">
        <v>135</v>
      </c>
      <c r="AU195" s="232" t="s">
        <v>85</v>
      </c>
      <c r="AY195" s="18" t="s">
        <v>133</v>
      </c>
      <c r="BE195" s="233">
        <f>IF(N195="základní",J195,0)</f>
        <v>0</v>
      </c>
      <c r="BF195" s="233">
        <f>IF(N195="snížená",J195,0)</f>
        <v>0</v>
      </c>
      <c r="BG195" s="233">
        <f>IF(N195="zákl. přenesená",J195,0)</f>
        <v>0</v>
      </c>
      <c r="BH195" s="233">
        <f>IF(N195="sníž. přenesená",J195,0)</f>
        <v>0</v>
      </c>
      <c r="BI195" s="233">
        <f>IF(N195="nulová",J195,0)</f>
        <v>0</v>
      </c>
      <c r="BJ195" s="18" t="s">
        <v>83</v>
      </c>
      <c r="BK195" s="233">
        <f>ROUND(I195*H195,2)</f>
        <v>0</v>
      </c>
      <c r="BL195" s="18" t="s">
        <v>139</v>
      </c>
      <c r="BM195" s="232" t="s">
        <v>702</v>
      </c>
    </row>
    <row r="196" s="13" customFormat="1">
      <c r="A196" s="13"/>
      <c r="B196" s="234"/>
      <c r="C196" s="235"/>
      <c r="D196" s="236" t="s">
        <v>141</v>
      </c>
      <c r="E196" s="237" t="s">
        <v>1</v>
      </c>
      <c r="F196" s="238" t="s">
        <v>261</v>
      </c>
      <c r="G196" s="235"/>
      <c r="H196" s="237" t="s">
        <v>1</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141</v>
      </c>
      <c r="AU196" s="244" t="s">
        <v>85</v>
      </c>
      <c r="AV196" s="13" t="s">
        <v>83</v>
      </c>
      <c r="AW196" s="13" t="s">
        <v>32</v>
      </c>
      <c r="AX196" s="13" t="s">
        <v>75</v>
      </c>
      <c r="AY196" s="244" t="s">
        <v>133</v>
      </c>
    </row>
    <row r="197" s="14" customFormat="1">
      <c r="A197" s="14"/>
      <c r="B197" s="245"/>
      <c r="C197" s="246"/>
      <c r="D197" s="236" t="s">
        <v>141</v>
      </c>
      <c r="E197" s="247" t="s">
        <v>1</v>
      </c>
      <c r="F197" s="248" t="s">
        <v>703</v>
      </c>
      <c r="G197" s="246"/>
      <c r="H197" s="249">
        <v>21.385000000000002</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141</v>
      </c>
      <c r="AU197" s="255" t="s">
        <v>85</v>
      </c>
      <c r="AV197" s="14" t="s">
        <v>85</v>
      </c>
      <c r="AW197" s="14" t="s">
        <v>32</v>
      </c>
      <c r="AX197" s="14" t="s">
        <v>83</v>
      </c>
      <c r="AY197" s="255" t="s">
        <v>133</v>
      </c>
    </row>
    <row r="198" s="2" customFormat="1" ht="37.8" customHeight="1">
      <c r="A198" s="39"/>
      <c r="B198" s="40"/>
      <c r="C198" s="220" t="s">
        <v>241</v>
      </c>
      <c r="D198" s="220" t="s">
        <v>135</v>
      </c>
      <c r="E198" s="221" t="s">
        <v>268</v>
      </c>
      <c r="F198" s="222" t="s">
        <v>269</v>
      </c>
      <c r="G198" s="223" t="s">
        <v>203</v>
      </c>
      <c r="H198" s="224">
        <v>106.925</v>
      </c>
      <c r="I198" s="225"/>
      <c r="J198" s="226">
        <f>ROUND(I198*H198,2)</f>
        <v>0</v>
      </c>
      <c r="K198" s="227"/>
      <c r="L198" s="45"/>
      <c r="M198" s="228" t="s">
        <v>1</v>
      </c>
      <c r="N198" s="229" t="s">
        <v>40</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139</v>
      </c>
      <c r="AT198" s="232" t="s">
        <v>135</v>
      </c>
      <c r="AU198" s="232" t="s">
        <v>85</v>
      </c>
      <c r="AY198" s="18" t="s">
        <v>133</v>
      </c>
      <c r="BE198" s="233">
        <f>IF(N198="základní",J198,0)</f>
        <v>0</v>
      </c>
      <c r="BF198" s="233">
        <f>IF(N198="snížená",J198,0)</f>
        <v>0</v>
      </c>
      <c r="BG198" s="233">
        <f>IF(N198="zákl. přenesená",J198,0)</f>
        <v>0</v>
      </c>
      <c r="BH198" s="233">
        <f>IF(N198="sníž. přenesená",J198,0)</f>
        <v>0</v>
      </c>
      <c r="BI198" s="233">
        <f>IF(N198="nulová",J198,0)</f>
        <v>0</v>
      </c>
      <c r="BJ198" s="18" t="s">
        <v>83</v>
      </c>
      <c r="BK198" s="233">
        <f>ROUND(I198*H198,2)</f>
        <v>0</v>
      </c>
      <c r="BL198" s="18" t="s">
        <v>139</v>
      </c>
      <c r="BM198" s="232" t="s">
        <v>704</v>
      </c>
    </row>
    <row r="199" s="13" customFormat="1">
      <c r="A199" s="13"/>
      <c r="B199" s="234"/>
      <c r="C199" s="235"/>
      <c r="D199" s="236" t="s">
        <v>141</v>
      </c>
      <c r="E199" s="237" t="s">
        <v>1</v>
      </c>
      <c r="F199" s="238" t="s">
        <v>261</v>
      </c>
      <c r="G199" s="235"/>
      <c r="H199" s="237" t="s">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141</v>
      </c>
      <c r="AU199" s="244" t="s">
        <v>85</v>
      </c>
      <c r="AV199" s="13" t="s">
        <v>83</v>
      </c>
      <c r="AW199" s="13" t="s">
        <v>32</v>
      </c>
      <c r="AX199" s="13" t="s">
        <v>75</v>
      </c>
      <c r="AY199" s="244" t="s">
        <v>133</v>
      </c>
    </row>
    <row r="200" s="14" customFormat="1">
      <c r="A200" s="14"/>
      <c r="B200" s="245"/>
      <c r="C200" s="246"/>
      <c r="D200" s="236" t="s">
        <v>141</v>
      </c>
      <c r="E200" s="247" t="s">
        <v>1</v>
      </c>
      <c r="F200" s="248" t="s">
        <v>705</v>
      </c>
      <c r="G200" s="246"/>
      <c r="H200" s="249">
        <v>106.925</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141</v>
      </c>
      <c r="AU200" s="255" t="s">
        <v>85</v>
      </c>
      <c r="AV200" s="14" t="s">
        <v>85</v>
      </c>
      <c r="AW200" s="14" t="s">
        <v>32</v>
      </c>
      <c r="AX200" s="14" t="s">
        <v>83</v>
      </c>
      <c r="AY200" s="255" t="s">
        <v>133</v>
      </c>
    </row>
    <row r="201" s="2" customFormat="1" ht="24.15" customHeight="1">
      <c r="A201" s="39"/>
      <c r="B201" s="40"/>
      <c r="C201" s="220" t="s">
        <v>246</v>
      </c>
      <c r="D201" s="220" t="s">
        <v>135</v>
      </c>
      <c r="E201" s="221" t="s">
        <v>273</v>
      </c>
      <c r="F201" s="222" t="s">
        <v>274</v>
      </c>
      <c r="G201" s="223" t="s">
        <v>203</v>
      </c>
      <c r="H201" s="224">
        <v>30</v>
      </c>
      <c r="I201" s="225"/>
      <c r="J201" s="226">
        <f>ROUND(I201*H201,2)</f>
        <v>0</v>
      </c>
      <c r="K201" s="227"/>
      <c r="L201" s="45"/>
      <c r="M201" s="228" t="s">
        <v>1</v>
      </c>
      <c r="N201" s="229" t="s">
        <v>40</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139</v>
      </c>
      <c r="AT201" s="232" t="s">
        <v>135</v>
      </c>
      <c r="AU201" s="232" t="s">
        <v>85</v>
      </c>
      <c r="AY201" s="18" t="s">
        <v>133</v>
      </c>
      <c r="BE201" s="233">
        <f>IF(N201="základní",J201,0)</f>
        <v>0</v>
      </c>
      <c r="BF201" s="233">
        <f>IF(N201="snížená",J201,0)</f>
        <v>0</v>
      </c>
      <c r="BG201" s="233">
        <f>IF(N201="zákl. přenesená",J201,0)</f>
        <v>0</v>
      </c>
      <c r="BH201" s="233">
        <f>IF(N201="sníž. přenesená",J201,0)</f>
        <v>0</v>
      </c>
      <c r="BI201" s="233">
        <f>IF(N201="nulová",J201,0)</f>
        <v>0</v>
      </c>
      <c r="BJ201" s="18" t="s">
        <v>83</v>
      </c>
      <c r="BK201" s="233">
        <f>ROUND(I201*H201,2)</f>
        <v>0</v>
      </c>
      <c r="BL201" s="18" t="s">
        <v>139</v>
      </c>
      <c r="BM201" s="232" t="s">
        <v>706</v>
      </c>
    </row>
    <row r="202" s="13" customFormat="1">
      <c r="A202" s="13"/>
      <c r="B202" s="234"/>
      <c r="C202" s="235"/>
      <c r="D202" s="236" t="s">
        <v>141</v>
      </c>
      <c r="E202" s="237" t="s">
        <v>1</v>
      </c>
      <c r="F202" s="238" t="s">
        <v>707</v>
      </c>
      <c r="G202" s="235"/>
      <c r="H202" s="237" t="s">
        <v>1</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141</v>
      </c>
      <c r="AU202" s="244" t="s">
        <v>85</v>
      </c>
      <c r="AV202" s="13" t="s">
        <v>83</v>
      </c>
      <c r="AW202" s="13" t="s">
        <v>32</v>
      </c>
      <c r="AX202" s="13" t="s">
        <v>75</v>
      </c>
      <c r="AY202" s="244" t="s">
        <v>133</v>
      </c>
    </row>
    <row r="203" s="14" customFormat="1">
      <c r="A203" s="14"/>
      <c r="B203" s="245"/>
      <c r="C203" s="246"/>
      <c r="D203" s="236" t="s">
        <v>141</v>
      </c>
      <c r="E203" s="247" t="s">
        <v>1</v>
      </c>
      <c r="F203" s="248" t="s">
        <v>708</v>
      </c>
      <c r="G203" s="246"/>
      <c r="H203" s="249">
        <v>15</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141</v>
      </c>
      <c r="AU203" s="255" t="s">
        <v>85</v>
      </c>
      <c r="AV203" s="14" t="s">
        <v>85</v>
      </c>
      <c r="AW203" s="14" t="s">
        <v>32</v>
      </c>
      <c r="AX203" s="14" t="s">
        <v>75</v>
      </c>
      <c r="AY203" s="255" t="s">
        <v>133</v>
      </c>
    </row>
    <row r="204" s="13" customFormat="1">
      <c r="A204" s="13"/>
      <c r="B204" s="234"/>
      <c r="C204" s="235"/>
      <c r="D204" s="236" t="s">
        <v>141</v>
      </c>
      <c r="E204" s="237" t="s">
        <v>1</v>
      </c>
      <c r="F204" s="238" t="s">
        <v>709</v>
      </c>
      <c r="G204" s="235"/>
      <c r="H204" s="237" t="s">
        <v>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141</v>
      </c>
      <c r="AU204" s="244" t="s">
        <v>85</v>
      </c>
      <c r="AV204" s="13" t="s">
        <v>83</v>
      </c>
      <c r="AW204" s="13" t="s">
        <v>32</v>
      </c>
      <c r="AX204" s="13" t="s">
        <v>75</v>
      </c>
      <c r="AY204" s="244" t="s">
        <v>133</v>
      </c>
    </row>
    <row r="205" s="14" customFormat="1">
      <c r="A205" s="14"/>
      <c r="B205" s="245"/>
      <c r="C205" s="246"/>
      <c r="D205" s="236" t="s">
        <v>141</v>
      </c>
      <c r="E205" s="247" t="s">
        <v>1</v>
      </c>
      <c r="F205" s="248" t="s">
        <v>710</v>
      </c>
      <c r="G205" s="246"/>
      <c r="H205" s="249">
        <v>4.9480000000000004</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141</v>
      </c>
      <c r="AU205" s="255" t="s">
        <v>85</v>
      </c>
      <c r="AV205" s="14" t="s">
        <v>85</v>
      </c>
      <c r="AW205" s="14" t="s">
        <v>32</v>
      </c>
      <c r="AX205" s="14" t="s">
        <v>75</v>
      </c>
      <c r="AY205" s="255" t="s">
        <v>133</v>
      </c>
    </row>
    <row r="206" s="13" customFormat="1">
      <c r="A206" s="13"/>
      <c r="B206" s="234"/>
      <c r="C206" s="235"/>
      <c r="D206" s="236" t="s">
        <v>141</v>
      </c>
      <c r="E206" s="237" t="s">
        <v>1</v>
      </c>
      <c r="F206" s="238" t="s">
        <v>711</v>
      </c>
      <c r="G206" s="235"/>
      <c r="H206" s="237" t="s">
        <v>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141</v>
      </c>
      <c r="AU206" s="244" t="s">
        <v>85</v>
      </c>
      <c r="AV206" s="13" t="s">
        <v>83</v>
      </c>
      <c r="AW206" s="13" t="s">
        <v>32</v>
      </c>
      <c r="AX206" s="13" t="s">
        <v>75</v>
      </c>
      <c r="AY206" s="244" t="s">
        <v>133</v>
      </c>
    </row>
    <row r="207" s="14" customFormat="1">
      <c r="A207" s="14"/>
      <c r="B207" s="245"/>
      <c r="C207" s="246"/>
      <c r="D207" s="236" t="s">
        <v>141</v>
      </c>
      <c r="E207" s="247" t="s">
        <v>1</v>
      </c>
      <c r="F207" s="248" t="s">
        <v>712</v>
      </c>
      <c r="G207" s="246"/>
      <c r="H207" s="249">
        <v>10.052</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141</v>
      </c>
      <c r="AU207" s="255" t="s">
        <v>85</v>
      </c>
      <c r="AV207" s="14" t="s">
        <v>85</v>
      </c>
      <c r="AW207" s="14" t="s">
        <v>32</v>
      </c>
      <c r="AX207" s="14" t="s">
        <v>75</v>
      </c>
      <c r="AY207" s="255" t="s">
        <v>133</v>
      </c>
    </row>
    <row r="208" s="15" customFormat="1">
      <c r="A208" s="15"/>
      <c r="B208" s="256"/>
      <c r="C208" s="257"/>
      <c r="D208" s="236" t="s">
        <v>141</v>
      </c>
      <c r="E208" s="258" t="s">
        <v>1</v>
      </c>
      <c r="F208" s="259" t="s">
        <v>152</v>
      </c>
      <c r="G208" s="257"/>
      <c r="H208" s="260">
        <v>30</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141</v>
      </c>
      <c r="AU208" s="266" t="s">
        <v>85</v>
      </c>
      <c r="AV208" s="15" t="s">
        <v>139</v>
      </c>
      <c r="AW208" s="15" t="s">
        <v>32</v>
      </c>
      <c r="AX208" s="15" t="s">
        <v>83</v>
      </c>
      <c r="AY208" s="266" t="s">
        <v>133</v>
      </c>
    </row>
    <row r="209" s="2" customFormat="1" ht="24.15" customHeight="1">
      <c r="A209" s="39"/>
      <c r="B209" s="40"/>
      <c r="C209" s="220" t="s">
        <v>251</v>
      </c>
      <c r="D209" s="220" t="s">
        <v>135</v>
      </c>
      <c r="E209" s="221" t="s">
        <v>281</v>
      </c>
      <c r="F209" s="222" t="s">
        <v>282</v>
      </c>
      <c r="G209" s="223" t="s">
        <v>203</v>
      </c>
      <c r="H209" s="224">
        <v>10</v>
      </c>
      <c r="I209" s="225"/>
      <c r="J209" s="226">
        <f>ROUND(I209*H209,2)</f>
        <v>0</v>
      </c>
      <c r="K209" s="227"/>
      <c r="L209" s="45"/>
      <c r="M209" s="228" t="s">
        <v>1</v>
      </c>
      <c r="N209" s="229" t="s">
        <v>40</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139</v>
      </c>
      <c r="AT209" s="232" t="s">
        <v>135</v>
      </c>
      <c r="AU209" s="232" t="s">
        <v>85</v>
      </c>
      <c r="AY209" s="18" t="s">
        <v>133</v>
      </c>
      <c r="BE209" s="233">
        <f>IF(N209="základní",J209,0)</f>
        <v>0</v>
      </c>
      <c r="BF209" s="233">
        <f>IF(N209="snížená",J209,0)</f>
        <v>0</v>
      </c>
      <c r="BG209" s="233">
        <f>IF(N209="zákl. přenesená",J209,0)</f>
        <v>0</v>
      </c>
      <c r="BH209" s="233">
        <f>IF(N209="sníž. přenesená",J209,0)</f>
        <v>0</v>
      </c>
      <c r="BI209" s="233">
        <f>IF(N209="nulová",J209,0)</f>
        <v>0</v>
      </c>
      <c r="BJ209" s="18" t="s">
        <v>83</v>
      </c>
      <c r="BK209" s="233">
        <f>ROUND(I209*H209,2)</f>
        <v>0</v>
      </c>
      <c r="BL209" s="18" t="s">
        <v>139</v>
      </c>
      <c r="BM209" s="232" t="s">
        <v>713</v>
      </c>
    </row>
    <row r="210" s="13" customFormat="1">
      <c r="A210" s="13"/>
      <c r="B210" s="234"/>
      <c r="C210" s="235"/>
      <c r="D210" s="236" t="s">
        <v>141</v>
      </c>
      <c r="E210" s="237" t="s">
        <v>1</v>
      </c>
      <c r="F210" s="238" t="s">
        <v>714</v>
      </c>
      <c r="G210" s="235"/>
      <c r="H210" s="237" t="s">
        <v>1</v>
      </c>
      <c r="I210" s="239"/>
      <c r="J210" s="235"/>
      <c r="K210" s="235"/>
      <c r="L210" s="240"/>
      <c r="M210" s="241"/>
      <c r="N210" s="242"/>
      <c r="O210" s="242"/>
      <c r="P210" s="242"/>
      <c r="Q210" s="242"/>
      <c r="R210" s="242"/>
      <c r="S210" s="242"/>
      <c r="T210" s="243"/>
      <c r="U210" s="13"/>
      <c r="V210" s="13"/>
      <c r="W210" s="13"/>
      <c r="X210" s="13"/>
      <c r="Y210" s="13"/>
      <c r="Z210" s="13"/>
      <c r="AA210" s="13"/>
      <c r="AB210" s="13"/>
      <c r="AC210" s="13"/>
      <c r="AD210" s="13"/>
      <c r="AE210" s="13"/>
      <c r="AT210" s="244" t="s">
        <v>141</v>
      </c>
      <c r="AU210" s="244" t="s">
        <v>85</v>
      </c>
      <c r="AV210" s="13" t="s">
        <v>83</v>
      </c>
      <c r="AW210" s="13" t="s">
        <v>32</v>
      </c>
      <c r="AX210" s="13" t="s">
        <v>75</v>
      </c>
      <c r="AY210" s="244" t="s">
        <v>133</v>
      </c>
    </row>
    <row r="211" s="14" customFormat="1">
      <c r="A211" s="14"/>
      <c r="B211" s="245"/>
      <c r="C211" s="246"/>
      <c r="D211" s="236" t="s">
        <v>141</v>
      </c>
      <c r="E211" s="247" t="s">
        <v>1</v>
      </c>
      <c r="F211" s="248" t="s">
        <v>715</v>
      </c>
      <c r="G211" s="246"/>
      <c r="H211" s="249">
        <v>10</v>
      </c>
      <c r="I211" s="250"/>
      <c r="J211" s="246"/>
      <c r="K211" s="246"/>
      <c r="L211" s="251"/>
      <c r="M211" s="252"/>
      <c r="N211" s="253"/>
      <c r="O211" s="253"/>
      <c r="P211" s="253"/>
      <c r="Q211" s="253"/>
      <c r="R211" s="253"/>
      <c r="S211" s="253"/>
      <c r="T211" s="254"/>
      <c r="U211" s="14"/>
      <c r="V211" s="14"/>
      <c r="W211" s="14"/>
      <c r="X211" s="14"/>
      <c r="Y211" s="14"/>
      <c r="Z211" s="14"/>
      <c r="AA211" s="14"/>
      <c r="AB211" s="14"/>
      <c r="AC211" s="14"/>
      <c r="AD211" s="14"/>
      <c r="AE211" s="14"/>
      <c r="AT211" s="255" t="s">
        <v>141</v>
      </c>
      <c r="AU211" s="255" t="s">
        <v>85</v>
      </c>
      <c r="AV211" s="14" t="s">
        <v>85</v>
      </c>
      <c r="AW211" s="14" t="s">
        <v>32</v>
      </c>
      <c r="AX211" s="14" t="s">
        <v>75</v>
      </c>
      <c r="AY211" s="255" t="s">
        <v>133</v>
      </c>
    </row>
    <row r="212" s="14" customFormat="1">
      <c r="A212" s="14"/>
      <c r="B212" s="245"/>
      <c r="C212" s="246"/>
      <c r="D212" s="236" t="s">
        <v>141</v>
      </c>
      <c r="E212" s="247" t="s">
        <v>1</v>
      </c>
      <c r="F212" s="248" t="s">
        <v>715</v>
      </c>
      <c r="G212" s="246"/>
      <c r="H212" s="249">
        <v>10</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141</v>
      </c>
      <c r="AU212" s="255" t="s">
        <v>85</v>
      </c>
      <c r="AV212" s="14" t="s">
        <v>85</v>
      </c>
      <c r="AW212" s="14" t="s">
        <v>32</v>
      </c>
      <c r="AX212" s="14" t="s">
        <v>83</v>
      </c>
      <c r="AY212" s="255" t="s">
        <v>133</v>
      </c>
    </row>
    <row r="213" s="2" customFormat="1" ht="16.5" customHeight="1">
      <c r="A213" s="39"/>
      <c r="B213" s="40"/>
      <c r="C213" s="220" t="s">
        <v>257</v>
      </c>
      <c r="D213" s="220" t="s">
        <v>135</v>
      </c>
      <c r="E213" s="221" t="s">
        <v>287</v>
      </c>
      <c r="F213" s="222" t="s">
        <v>288</v>
      </c>
      <c r="G213" s="223" t="s">
        <v>203</v>
      </c>
      <c r="H213" s="224">
        <v>85.540000000000006</v>
      </c>
      <c r="I213" s="225"/>
      <c r="J213" s="226">
        <f>ROUND(I213*H213,2)</f>
        <v>0</v>
      </c>
      <c r="K213" s="227"/>
      <c r="L213" s="45"/>
      <c r="M213" s="228" t="s">
        <v>1</v>
      </c>
      <c r="N213" s="229" t="s">
        <v>40</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139</v>
      </c>
      <c r="AT213" s="232" t="s">
        <v>135</v>
      </c>
      <c r="AU213" s="232" t="s">
        <v>85</v>
      </c>
      <c r="AY213" s="18" t="s">
        <v>133</v>
      </c>
      <c r="BE213" s="233">
        <f>IF(N213="základní",J213,0)</f>
        <v>0</v>
      </c>
      <c r="BF213" s="233">
        <f>IF(N213="snížená",J213,0)</f>
        <v>0</v>
      </c>
      <c r="BG213" s="233">
        <f>IF(N213="zákl. přenesená",J213,0)</f>
        <v>0</v>
      </c>
      <c r="BH213" s="233">
        <f>IF(N213="sníž. přenesená",J213,0)</f>
        <v>0</v>
      </c>
      <c r="BI213" s="233">
        <f>IF(N213="nulová",J213,0)</f>
        <v>0</v>
      </c>
      <c r="BJ213" s="18" t="s">
        <v>83</v>
      </c>
      <c r="BK213" s="233">
        <f>ROUND(I213*H213,2)</f>
        <v>0</v>
      </c>
      <c r="BL213" s="18" t="s">
        <v>139</v>
      </c>
      <c r="BM213" s="232" t="s">
        <v>716</v>
      </c>
    </row>
    <row r="214" s="13" customFormat="1">
      <c r="A214" s="13"/>
      <c r="B214" s="234"/>
      <c r="C214" s="235"/>
      <c r="D214" s="236" t="s">
        <v>141</v>
      </c>
      <c r="E214" s="237" t="s">
        <v>1</v>
      </c>
      <c r="F214" s="238" t="s">
        <v>290</v>
      </c>
      <c r="G214" s="235"/>
      <c r="H214" s="237" t="s">
        <v>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141</v>
      </c>
      <c r="AU214" s="244" t="s">
        <v>85</v>
      </c>
      <c r="AV214" s="13" t="s">
        <v>83</v>
      </c>
      <c r="AW214" s="13" t="s">
        <v>32</v>
      </c>
      <c r="AX214" s="13" t="s">
        <v>75</v>
      </c>
      <c r="AY214" s="244" t="s">
        <v>133</v>
      </c>
    </row>
    <row r="215" s="14" customFormat="1">
      <c r="A215" s="14"/>
      <c r="B215" s="245"/>
      <c r="C215" s="246"/>
      <c r="D215" s="236" t="s">
        <v>141</v>
      </c>
      <c r="E215" s="247" t="s">
        <v>1</v>
      </c>
      <c r="F215" s="248" t="s">
        <v>717</v>
      </c>
      <c r="G215" s="246"/>
      <c r="H215" s="249">
        <v>85.540000000000006</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141</v>
      </c>
      <c r="AU215" s="255" t="s">
        <v>85</v>
      </c>
      <c r="AV215" s="14" t="s">
        <v>85</v>
      </c>
      <c r="AW215" s="14" t="s">
        <v>32</v>
      </c>
      <c r="AX215" s="14" t="s">
        <v>83</v>
      </c>
      <c r="AY215" s="255" t="s">
        <v>133</v>
      </c>
    </row>
    <row r="216" s="2" customFormat="1" ht="24.15" customHeight="1">
      <c r="A216" s="39"/>
      <c r="B216" s="40"/>
      <c r="C216" s="220" t="s">
        <v>263</v>
      </c>
      <c r="D216" s="220" t="s">
        <v>135</v>
      </c>
      <c r="E216" s="221" t="s">
        <v>293</v>
      </c>
      <c r="F216" s="222" t="s">
        <v>294</v>
      </c>
      <c r="G216" s="223" t="s">
        <v>295</v>
      </c>
      <c r="H216" s="224">
        <v>31.609000000000002</v>
      </c>
      <c r="I216" s="225"/>
      <c r="J216" s="226">
        <f>ROUND(I216*H216,2)</f>
        <v>0</v>
      </c>
      <c r="K216" s="227"/>
      <c r="L216" s="45"/>
      <c r="M216" s="228" t="s">
        <v>1</v>
      </c>
      <c r="N216" s="229" t="s">
        <v>40</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139</v>
      </c>
      <c r="AT216" s="232" t="s">
        <v>135</v>
      </c>
      <c r="AU216" s="232" t="s">
        <v>85</v>
      </c>
      <c r="AY216" s="18" t="s">
        <v>133</v>
      </c>
      <c r="BE216" s="233">
        <f>IF(N216="základní",J216,0)</f>
        <v>0</v>
      </c>
      <c r="BF216" s="233">
        <f>IF(N216="snížená",J216,0)</f>
        <v>0</v>
      </c>
      <c r="BG216" s="233">
        <f>IF(N216="zákl. přenesená",J216,0)</f>
        <v>0</v>
      </c>
      <c r="BH216" s="233">
        <f>IF(N216="sníž. přenesená",J216,0)</f>
        <v>0</v>
      </c>
      <c r="BI216" s="233">
        <f>IF(N216="nulová",J216,0)</f>
        <v>0</v>
      </c>
      <c r="BJ216" s="18" t="s">
        <v>83</v>
      </c>
      <c r="BK216" s="233">
        <f>ROUND(I216*H216,2)</f>
        <v>0</v>
      </c>
      <c r="BL216" s="18" t="s">
        <v>139</v>
      </c>
      <c r="BM216" s="232" t="s">
        <v>718</v>
      </c>
    </row>
    <row r="217" s="13" customFormat="1">
      <c r="A217" s="13"/>
      <c r="B217" s="234"/>
      <c r="C217" s="235"/>
      <c r="D217" s="236" t="s">
        <v>141</v>
      </c>
      <c r="E217" s="237" t="s">
        <v>1</v>
      </c>
      <c r="F217" s="238" t="s">
        <v>297</v>
      </c>
      <c r="G217" s="235"/>
      <c r="H217" s="237" t="s">
        <v>1</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141</v>
      </c>
      <c r="AU217" s="244" t="s">
        <v>85</v>
      </c>
      <c r="AV217" s="13" t="s">
        <v>83</v>
      </c>
      <c r="AW217" s="13" t="s">
        <v>32</v>
      </c>
      <c r="AX217" s="13" t="s">
        <v>75</v>
      </c>
      <c r="AY217" s="244" t="s">
        <v>133</v>
      </c>
    </row>
    <row r="218" s="14" customFormat="1">
      <c r="A218" s="14"/>
      <c r="B218" s="245"/>
      <c r="C218" s="246"/>
      <c r="D218" s="236" t="s">
        <v>141</v>
      </c>
      <c r="E218" s="247" t="s">
        <v>1</v>
      </c>
      <c r="F218" s="248" t="s">
        <v>719</v>
      </c>
      <c r="G218" s="246"/>
      <c r="H218" s="249">
        <v>31.609000000000002</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141</v>
      </c>
      <c r="AU218" s="255" t="s">
        <v>85</v>
      </c>
      <c r="AV218" s="14" t="s">
        <v>85</v>
      </c>
      <c r="AW218" s="14" t="s">
        <v>32</v>
      </c>
      <c r="AX218" s="14" t="s">
        <v>83</v>
      </c>
      <c r="AY218" s="255" t="s">
        <v>133</v>
      </c>
    </row>
    <row r="219" s="2" customFormat="1" ht="24.15" customHeight="1">
      <c r="A219" s="39"/>
      <c r="B219" s="40"/>
      <c r="C219" s="220" t="s">
        <v>7</v>
      </c>
      <c r="D219" s="220" t="s">
        <v>135</v>
      </c>
      <c r="E219" s="221" t="s">
        <v>300</v>
      </c>
      <c r="F219" s="222" t="s">
        <v>301</v>
      </c>
      <c r="G219" s="223" t="s">
        <v>203</v>
      </c>
      <c r="H219" s="224">
        <v>59.790999999999997</v>
      </c>
      <c r="I219" s="225"/>
      <c r="J219" s="226">
        <f>ROUND(I219*H219,2)</f>
        <v>0</v>
      </c>
      <c r="K219" s="227"/>
      <c r="L219" s="45"/>
      <c r="M219" s="228" t="s">
        <v>1</v>
      </c>
      <c r="N219" s="229" t="s">
        <v>40</v>
      </c>
      <c r="O219" s="92"/>
      <c r="P219" s="230">
        <f>O219*H219</f>
        <v>0</v>
      </c>
      <c r="Q219" s="230">
        <v>0</v>
      </c>
      <c r="R219" s="230">
        <f>Q219*H219</f>
        <v>0</v>
      </c>
      <c r="S219" s="230">
        <v>0</v>
      </c>
      <c r="T219" s="231">
        <f>S219*H219</f>
        <v>0</v>
      </c>
      <c r="U219" s="39"/>
      <c r="V219" s="39"/>
      <c r="W219" s="39"/>
      <c r="X219" s="39"/>
      <c r="Y219" s="39"/>
      <c r="Z219" s="39"/>
      <c r="AA219" s="39"/>
      <c r="AB219" s="39"/>
      <c r="AC219" s="39"/>
      <c r="AD219" s="39"/>
      <c r="AE219" s="39"/>
      <c r="AR219" s="232" t="s">
        <v>139</v>
      </c>
      <c r="AT219" s="232" t="s">
        <v>135</v>
      </c>
      <c r="AU219" s="232" t="s">
        <v>85</v>
      </c>
      <c r="AY219" s="18" t="s">
        <v>133</v>
      </c>
      <c r="BE219" s="233">
        <f>IF(N219="základní",J219,0)</f>
        <v>0</v>
      </c>
      <c r="BF219" s="233">
        <f>IF(N219="snížená",J219,0)</f>
        <v>0</v>
      </c>
      <c r="BG219" s="233">
        <f>IF(N219="zákl. přenesená",J219,0)</f>
        <v>0</v>
      </c>
      <c r="BH219" s="233">
        <f>IF(N219="sníž. přenesená",J219,0)</f>
        <v>0</v>
      </c>
      <c r="BI219" s="233">
        <f>IF(N219="nulová",J219,0)</f>
        <v>0</v>
      </c>
      <c r="BJ219" s="18" t="s">
        <v>83</v>
      </c>
      <c r="BK219" s="233">
        <f>ROUND(I219*H219,2)</f>
        <v>0</v>
      </c>
      <c r="BL219" s="18" t="s">
        <v>139</v>
      </c>
      <c r="BM219" s="232" t="s">
        <v>720</v>
      </c>
    </row>
    <row r="220" s="13" customFormat="1">
      <c r="A220" s="13"/>
      <c r="B220" s="234"/>
      <c r="C220" s="235"/>
      <c r="D220" s="236" t="s">
        <v>141</v>
      </c>
      <c r="E220" s="237" t="s">
        <v>1</v>
      </c>
      <c r="F220" s="238" t="s">
        <v>721</v>
      </c>
      <c r="G220" s="235"/>
      <c r="H220" s="237" t="s">
        <v>1</v>
      </c>
      <c r="I220" s="239"/>
      <c r="J220" s="235"/>
      <c r="K220" s="235"/>
      <c r="L220" s="240"/>
      <c r="M220" s="241"/>
      <c r="N220" s="242"/>
      <c r="O220" s="242"/>
      <c r="P220" s="242"/>
      <c r="Q220" s="242"/>
      <c r="R220" s="242"/>
      <c r="S220" s="242"/>
      <c r="T220" s="243"/>
      <c r="U220" s="13"/>
      <c r="V220" s="13"/>
      <c r="W220" s="13"/>
      <c r="X220" s="13"/>
      <c r="Y220" s="13"/>
      <c r="Z220" s="13"/>
      <c r="AA220" s="13"/>
      <c r="AB220" s="13"/>
      <c r="AC220" s="13"/>
      <c r="AD220" s="13"/>
      <c r="AE220" s="13"/>
      <c r="AT220" s="244" t="s">
        <v>141</v>
      </c>
      <c r="AU220" s="244" t="s">
        <v>85</v>
      </c>
      <c r="AV220" s="13" t="s">
        <v>83</v>
      </c>
      <c r="AW220" s="13" t="s">
        <v>32</v>
      </c>
      <c r="AX220" s="13" t="s">
        <v>75</v>
      </c>
      <c r="AY220" s="244" t="s">
        <v>133</v>
      </c>
    </row>
    <row r="221" s="14" customFormat="1">
      <c r="A221" s="14"/>
      <c r="B221" s="245"/>
      <c r="C221" s="246"/>
      <c r="D221" s="236" t="s">
        <v>141</v>
      </c>
      <c r="E221" s="247" t="s">
        <v>1</v>
      </c>
      <c r="F221" s="248" t="s">
        <v>722</v>
      </c>
      <c r="G221" s="246"/>
      <c r="H221" s="249">
        <v>59.790999999999997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141</v>
      </c>
      <c r="AU221" s="255" t="s">
        <v>85</v>
      </c>
      <c r="AV221" s="14" t="s">
        <v>85</v>
      </c>
      <c r="AW221" s="14" t="s">
        <v>32</v>
      </c>
      <c r="AX221" s="14" t="s">
        <v>83</v>
      </c>
      <c r="AY221" s="255" t="s">
        <v>133</v>
      </c>
    </row>
    <row r="222" s="2" customFormat="1" ht="16.5" customHeight="1">
      <c r="A222" s="39"/>
      <c r="B222" s="40"/>
      <c r="C222" s="278" t="s">
        <v>272</v>
      </c>
      <c r="D222" s="278" t="s">
        <v>312</v>
      </c>
      <c r="E222" s="279" t="s">
        <v>313</v>
      </c>
      <c r="F222" s="280" t="s">
        <v>314</v>
      </c>
      <c r="G222" s="281" t="s">
        <v>295</v>
      </c>
      <c r="H222" s="282">
        <v>113.60299999999999</v>
      </c>
      <c r="I222" s="283"/>
      <c r="J222" s="284">
        <f>ROUND(I222*H222,2)</f>
        <v>0</v>
      </c>
      <c r="K222" s="285"/>
      <c r="L222" s="286"/>
      <c r="M222" s="287" t="s">
        <v>1</v>
      </c>
      <c r="N222" s="288" t="s">
        <v>40</v>
      </c>
      <c r="O222" s="92"/>
      <c r="P222" s="230">
        <f>O222*H222</f>
        <v>0</v>
      </c>
      <c r="Q222" s="230">
        <v>1</v>
      </c>
      <c r="R222" s="230">
        <f>Q222*H222</f>
        <v>113.60299999999999</v>
      </c>
      <c r="S222" s="230">
        <v>0</v>
      </c>
      <c r="T222" s="231">
        <f>S222*H222</f>
        <v>0</v>
      </c>
      <c r="U222" s="39"/>
      <c r="V222" s="39"/>
      <c r="W222" s="39"/>
      <c r="X222" s="39"/>
      <c r="Y222" s="39"/>
      <c r="Z222" s="39"/>
      <c r="AA222" s="39"/>
      <c r="AB222" s="39"/>
      <c r="AC222" s="39"/>
      <c r="AD222" s="39"/>
      <c r="AE222" s="39"/>
      <c r="AR222" s="232" t="s">
        <v>187</v>
      </c>
      <c r="AT222" s="232" t="s">
        <v>312</v>
      </c>
      <c r="AU222" s="232" t="s">
        <v>85</v>
      </c>
      <c r="AY222" s="18" t="s">
        <v>133</v>
      </c>
      <c r="BE222" s="233">
        <f>IF(N222="základní",J222,0)</f>
        <v>0</v>
      </c>
      <c r="BF222" s="233">
        <f>IF(N222="snížená",J222,0)</f>
        <v>0</v>
      </c>
      <c r="BG222" s="233">
        <f>IF(N222="zákl. přenesená",J222,0)</f>
        <v>0</v>
      </c>
      <c r="BH222" s="233">
        <f>IF(N222="sníž. přenesená",J222,0)</f>
        <v>0</v>
      </c>
      <c r="BI222" s="233">
        <f>IF(N222="nulová",J222,0)</f>
        <v>0</v>
      </c>
      <c r="BJ222" s="18" t="s">
        <v>83</v>
      </c>
      <c r="BK222" s="233">
        <f>ROUND(I222*H222,2)</f>
        <v>0</v>
      </c>
      <c r="BL222" s="18" t="s">
        <v>139</v>
      </c>
      <c r="BM222" s="232" t="s">
        <v>723</v>
      </c>
    </row>
    <row r="223" s="14" customFormat="1">
      <c r="A223" s="14"/>
      <c r="B223" s="245"/>
      <c r="C223" s="246"/>
      <c r="D223" s="236" t="s">
        <v>141</v>
      </c>
      <c r="E223" s="247" t="s">
        <v>1</v>
      </c>
      <c r="F223" s="248" t="s">
        <v>724</v>
      </c>
      <c r="G223" s="246"/>
      <c r="H223" s="249">
        <v>113.60299999999999</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141</v>
      </c>
      <c r="AU223" s="255" t="s">
        <v>85</v>
      </c>
      <c r="AV223" s="14" t="s">
        <v>85</v>
      </c>
      <c r="AW223" s="14" t="s">
        <v>32</v>
      </c>
      <c r="AX223" s="14" t="s">
        <v>83</v>
      </c>
      <c r="AY223" s="255" t="s">
        <v>133</v>
      </c>
    </row>
    <row r="224" s="12" customFormat="1" ht="22.8" customHeight="1">
      <c r="A224" s="12"/>
      <c r="B224" s="204"/>
      <c r="C224" s="205"/>
      <c r="D224" s="206" t="s">
        <v>74</v>
      </c>
      <c r="E224" s="218" t="s">
        <v>153</v>
      </c>
      <c r="F224" s="218" t="s">
        <v>725</v>
      </c>
      <c r="G224" s="205"/>
      <c r="H224" s="205"/>
      <c r="I224" s="208"/>
      <c r="J224" s="219">
        <f>BK224</f>
        <v>0</v>
      </c>
      <c r="K224" s="205"/>
      <c r="L224" s="210"/>
      <c r="M224" s="211"/>
      <c r="N224" s="212"/>
      <c r="O224" s="212"/>
      <c r="P224" s="213">
        <f>SUM(P225:P227)</f>
        <v>0</v>
      </c>
      <c r="Q224" s="212"/>
      <c r="R224" s="213">
        <f>SUM(R225:R227)</f>
        <v>0</v>
      </c>
      <c r="S224" s="212"/>
      <c r="T224" s="214">
        <f>SUM(T225:T227)</f>
        <v>0</v>
      </c>
      <c r="U224" s="12"/>
      <c r="V224" s="12"/>
      <c r="W224" s="12"/>
      <c r="X224" s="12"/>
      <c r="Y224" s="12"/>
      <c r="Z224" s="12"/>
      <c r="AA224" s="12"/>
      <c r="AB224" s="12"/>
      <c r="AC224" s="12"/>
      <c r="AD224" s="12"/>
      <c r="AE224" s="12"/>
      <c r="AR224" s="215" t="s">
        <v>83</v>
      </c>
      <c r="AT224" s="216" t="s">
        <v>74</v>
      </c>
      <c r="AU224" s="216" t="s">
        <v>83</v>
      </c>
      <c r="AY224" s="215" t="s">
        <v>133</v>
      </c>
      <c r="BK224" s="217">
        <f>SUM(BK225:BK227)</f>
        <v>0</v>
      </c>
    </row>
    <row r="225" s="2" customFormat="1" ht="37.8" customHeight="1">
      <c r="A225" s="39"/>
      <c r="B225" s="40"/>
      <c r="C225" s="220" t="s">
        <v>280</v>
      </c>
      <c r="D225" s="220" t="s">
        <v>135</v>
      </c>
      <c r="E225" s="221" t="s">
        <v>726</v>
      </c>
      <c r="F225" s="222" t="s">
        <v>727</v>
      </c>
      <c r="G225" s="223" t="s">
        <v>519</v>
      </c>
      <c r="H225" s="224">
        <v>1</v>
      </c>
      <c r="I225" s="225"/>
      <c r="J225" s="226">
        <f>ROUND(I225*H225,2)</f>
        <v>0</v>
      </c>
      <c r="K225" s="227"/>
      <c r="L225" s="45"/>
      <c r="M225" s="228" t="s">
        <v>1</v>
      </c>
      <c r="N225" s="229" t="s">
        <v>40</v>
      </c>
      <c r="O225" s="92"/>
      <c r="P225" s="230">
        <f>O225*H225</f>
        <v>0</v>
      </c>
      <c r="Q225" s="230">
        <v>0</v>
      </c>
      <c r="R225" s="230">
        <f>Q225*H225</f>
        <v>0</v>
      </c>
      <c r="S225" s="230">
        <v>0</v>
      </c>
      <c r="T225" s="231">
        <f>S225*H225</f>
        <v>0</v>
      </c>
      <c r="U225" s="39"/>
      <c r="V225" s="39"/>
      <c r="W225" s="39"/>
      <c r="X225" s="39"/>
      <c r="Y225" s="39"/>
      <c r="Z225" s="39"/>
      <c r="AA225" s="39"/>
      <c r="AB225" s="39"/>
      <c r="AC225" s="39"/>
      <c r="AD225" s="39"/>
      <c r="AE225" s="39"/>
      <c r="AR225" s="232" t="s">
        <v>139</v>
      </c>
      <c r="AT225" s="232" t="s">
        <v>135</v>
      </c>
      <c r="AU225" s="232" t="s">
        <v>85</v>
      </c>
      <c r="AY225" s="18" t="s">
        <v>133</v>
      </c>
      <c r="BE225" s="233">
        <f>IF(N225="základní",J225,0)</f>
        <v>0</v>
      </c>
      <c r="BF225" s="233">
        <f>IF(N225="snížená",J225,0)</f>
        <v>0</v>
      </c>
      <c r="BG225" s="233">
        <f>IF(N225="zákl. přenesená",J225,0)</f>
        <v>0</v>
      </c>
      <c r="BH225" s="233">
        <f>IF(N225="sníž. přenesená",J225,0)</f>
        <v>0</v>
      </c>
      <c r="BI225" s="233">
        <f>IF(N225="nulová",J225,0)</f>
        <v>0</v>
      </c>
      <c r="BJ225" s="18" t="s">
        <v>83</v>
      </c>
      <c r="BK225" s="233">
        <f>ROUND(I225*H225,2)</f>
        <v>0</v>
      </c>
      <c r="BL225" s="18" t="s">
        <v>139</v>
      </c>
      <c r="BM225" s="232" t="s">
        <v>728</v>
      </c>
    </row>
    <row r="226" s="13" customFormat="1">
      <c r="A226" s="13"/>
      <c r="B226" s="234"/>
      <c r="C226" s="235"/>
      <c r="D226" s="236" t="s">
        <v>141</v>
      </c>
      <c r="E226" s="237" t="s">
        <v>1</v>
      </c>
      <c r="F226" s="238" t="s">
        <v>729</v>
      </c>
      <c r="G226" s="235"/>
      <c r="H226" s="237" t="s">
        <v>1</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141</v>
      </c>
      <c r="AU226" s="244" t="s">
        <v>85</v>
      </c>
      <c r="AV226" s="13" t="s">
        <v>83</v>
      </c>
      <c r="AW226" s="13" t="s">
        <v>32</v>
      </c>
      <c r="AX226" s="13" t="s">
        <v>75</v>
      </c>
      <c r="AY226" s="244" t="s">
        <v>133</v>
      </c>
    </row>
    <row r="227" s="14" customFormat="1">
      <c r="A227" s="14"/>
      <c r="B227" s="245"/>
      <c r="C227" s="246"/>
      <c r="D227" s="236" t="s">
        <v>141</v>
      </c>
      <c r="E227" s="247" t="s">
        <v>1</v>
      </c>
      <c r="F227" s="248" t="s">
        <v>83</v>
      </c>
      <c r="G227" s="246"/>
      <c r="H227" s="249">
        <v>1</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141</v>
      </c>
      <c r="AU227" s="255" t="s">
        <v>85</v>
      </c>
      <c r="AV227" s="14" t="s">
        <v>85</v>
      </c>
      <c r="AW227" s="14" t="s">
        <v>32</v>
      </c>
      <c r="AX227" s="14" t="s">
        <v>83</v>
      </c>
      <c r="AY227" s="255" t="s">
        <v>133</v>
      </c>
    </row>
    <row r="228" s="12" customFormat="1" ht="22.8" customHeight="1">
      <c r="A228" s="12"/>
      <c r="B228" s="204"/>
      <c r="C228" s="205"/>
      <c r="D228" s="206" t="s">
        <v>74</v>
      </c>
      <c r="E228" s="218" t="s">
        <v>139</v>
      </c>
      <c r="F228" s="218" t="s">
        <v>317</v>
      </c>
      <c r="G228" s="205"/>
      <c r="H228" s="205"/>
      <c r="I228" s="208"/>
      <c r="J228" s="219">
        <f>BK228</f>
        <v>0</v>
      </c>
      <c r="K228" s="205"/>
      <c r="L228" s="210"/>
      <c r="M228" s="211"/>
      <c r="N228" s="212"/>
      <c r="O228" s="212"/>
      <c r="P228" s="213">
        <f>SUM(P229:P245)</f>
        <v>0</v>
      </c>
      <c r="Q228" s="212"/>
      <c r="R228" s="213">
        <f>SUM(R229:R245)</f>
        <v>5.1159534000000004</v>
      </c>
      <c r="S228" s="212"/>
      <c r="T228" s="214">
        <f>SUM(T229:T245)</f>
        <v>0</v>
      </c>
      <c r="U228" s="12"/>
      <c r="V228" s="12"/>
      <c r="W228" s="12"/>
      <c r="X228" s="12"/>
      <c r="Y228" s="12"/>
      <c r="Z228" s="12"/>
      <c r="AA228" s="12"/>
      <c r="AB228" s="12"/>
      <c r="AC228" s="12"/>
      <c r="AD228" s="12"/>
      <c r="AE228" s="12"/>
      <c r="AR228" s="215" t="s">
        <v>83</v>
      </c>
      <c r="AT228" s="216" t="s">
        <v>74</v>
      </c>
      <c r="AU228" s="216" t="s">
        <v>83</v>
      </c>
      <c r="AY228" s="215" t="s">
        <v>133</v>
      </c>
      <c r="BK228" s="217">
        <f>SUM(BK229:BK245)</f>
        <v>0</v>
      </c>
    </row>
    <row r="229" s="2" customFormat="1" ht="16.5" customHeight="1">
      <c r="A229" s="39"/>
      <c r="B229" s="40"/>
      <c r="C229" s="220" t="s">
        <v>286</v>
      </c>
      <c r="D229" s="220" t="s">
        <v>135</v>
      </c>
      <c r="E229" s="221" t="s">
        <v>319</v>
      </c>
      <c r="F229" s="222" t="s">
        <v>320</v>
      </c>
      <c r="G229" s="223" t="s">
        <v>203</v>
      </c>
      <c r="H229" s="224">
        <v>2.7000000000000002</v>
      </c>
      <c r="I229" s="225"/>
      <c r="J229" s="226">
        <f>ROUND(I229*H229,2)</f>
        <v>0</v>
      </c>
      <c r="K229" s="227"/>
      <c r="L229" s="45"/>
      <c r="M229" s="228" t="s">
        <v>1</v>
      </c>
      <c r="N229" s="229" t="s">
        <v>40</v>
      </c>
      <c r="O229" s="92"/>
      <c r="P229" s="230">
        <f>O229*H229</f>
        <v>0</v>
      </c>
      <c r="Q229" s="230">
        <v>1.8907700000000001</v>
      </c>
      <c r="R229" s="230">
        <f>Q229*H229</f>
        <v>5.1050790000000008</v>
      </c>
      <c r="S229" s="230">
        <v>0</v>
      </c>
      <c r="T229" s="231">
        <f>S229*H229</f>
        <v>0</v>
      </c>
      <c r="U229" s="39"/>
      <c r="V229" s="39"/>
      <c r="W229" s="39"/>
      <c r="X229" s="39"/>
      <c r="Y229" s="39"/>
      <c r="Z229" s="39"/>
      <c r="AA229" s="39"/>
      <c r="AB229" s="39"/>
      <c r="AC229" s="39"/>
      <c r="AD229" s="39"/>
      <c r="AE229" s="39"/>
      <c r="AR229" s="232" t="s">
        <v>139</v>
      </c>
      <c r="AT229" s="232" t="s">
        <v>135</v>
      </c>
      <c r="AU229" s="232" t="s">
        <v>85</v>
      </c>
      <c r="AY229" s="18" t="s">
        <v>133</v>
      </c>
      <c r="BE229" s="233">
        <f>IF(N229="základní",J229,0)</f>
        <v>0</v>
      </c>
      <c r="BF229" s="233">
        <f>IF(N229="snížená",J229,0)</f>
        <v>0</v>
      </c>
      <c r="BG229" s="233">
        <f>IF(N229="zákl. přenesená",J229,0)</f>
        <v>0</v>
      </c>
      <c r="BH229" s="233">
        <f>IF(N229="sníž. přenesená",J229,0)</f>
        <v>0</v>
      </c>
      <c r="BI229" s="233">
        <f>IF(N229="nulová",J229,0)</f>
        <v>0</v>
      </c>
      <c r="BJ229" s="18" t="s">
        <v>83</v>
      </c>
      <c r="BK229" s="233">
        <f>ROUND(I229*H229,2)</f>
        <v>0</v>
      </c>
      <c r="BL229" s="18" t="s">
        <v>139</v>
      </c>
      <c r="BM229" s="232" t="s">
        <v>730</v>
      </c>
    </row>
    <row r="230" s="13" customFormat="1">
      <c r="A230" s="13"/>
      <c r="B230" s="234"/>
      <c r="C230" s="235"/>
      <c r="D230" s="236" t="s">
        <v>141</v>
      </c>
      <c r="E230" s="237" t="s">
        <v>1</v>
      </c>
      <c r="F230" s="238" t="s">
        <v>731</v>
      </c>
      <c r="G230" s="235"/>
      <c r="H230" s="237" t="s">
        <v>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141</v>
      </c>
      <c r="AU230" s="244" t="s">
        <v>85</v>
      </c>
      <c r="AV230" s="13" t="s">
        <v>83</v>
      </c>
      <c r="AW230" s="13" t="s">
        <v>32</v>
      </c>
      <c r="AX230" s="13" t="s">
        <v>75</v>
      </c>
      <c r="AY230" s="244" t="s">
        <v>133</v>
      </c>
    </row>
    <row r="231" s="14" customFormat="1">
      <c r="A231" s="14"/>
      <c r="B231" s="245"/>
      <c r="C231" s="246"/>
      <c r="D231" s="236" t="s">
        <v>141</v>
      </c>
      <c r="E231" s="247" t="s">
        <v>1</v>
      </c>
      <c r="F231" s="248" t="s">
        <v>732</v>
      </c>
      <c r="G231" s="246"/>
      <c r="H231" s="249">
        <v>2.7000000000000002</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141</v>
      </c>
      <c r="AU231" s="255" t="s">
        <v>85</v>
      </c>
      <c r="AV231" s="14" t="s">
        <v>85</v>
      </c>
      <c r="AW231" s="14" t="s">
        <v>32</v>
      </c>
      <c r="AX231" s="14" t="s">
        <v>83</v>
      </c>
      <c r="AY231" s="255" t="s">
        <v>133</v>
      </c>
    </row>
    <row r="232" s="2" customFormat="1" ht="24.15" customHeight="1">
      <c r="A232" s="39"/>
      <c r="B232" s="40"/>
      <c r="C232" s="220" t="s">
        <v>292</v>
      </c>
      <c r="D232" s="220" t="s">
        <v>135</v>
      </c>
      <c r="E232" s="221" t="s">
        <v>733</v>
      </c>
      <c r="F232" s="222" t="s">
        <v>734</v>
      </c>
      <c r="G232" s="223" t="s">
        <v>203</v>
      </c>
      <c r="H232" s="224">
        <v>1.0580000000000001</v>
      </c>
      <c r="I232" s="225"/>
      <c r="J232" s="226">
        <f>ROUND(I232*H232,2)</f>
        <v>0</v>
      </c>
      <c r="K232" s="227"/>
      <c r="L232" s="45"/>
      <c r="M232" s="228" t="s">
        <v>1</v>
      </c>
      <c r="N232" s="229" t="s">
        <v>40</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139</v>
      </c>
      <c r="AT232" s="232" t="s">
        <v>135</v>
      </c>
      <c r="AU232" s="232" t="s">
        <v>85</v>
      </c>
      <c r="AY232" s="18" t="s">
        <v>133</v>
      </c>
      <c r="BE232" s="233">
        <f>IF(N232="základní",J232,0)</f>
        <v>0</v>
      </c>
      <c r="BF232" s="233">
        <f>IF(N232="snížená",J232,0)</f>
        <v>0</v>
      </c>
      <c r="BG232" s="233">
        <f>IF(N232="zákl. přenesená",J232,0)</f>
        <v>0</v>
      </c>
      <c r="BH232" s="233">
        <f>IF(N232="sníž. přenesená",J232,0)</f>
        <v>0</v>
      </c>
      <c r="BI232" s="233">
        <f>IF(N232="nulová",J232,0)</f>
        <v>0</v>
      </c>
      <c r="BJ232" s="18" t="s">
        <v>83</v>
      </c>
      <c r="BK232" s="233">
        <f>ROUND(I232*H232,2)</f>
        <v>0</v>
      </c>
      <c r="BL232" s="18" t="s">
        <v>139</v>
      </c>
      <c r="BM232" s="232" t="s">
        <v>735</v>
      </c>
    </row>
    <row r="233" s="13" customFormat="1">
      <c r="A233" s="13"/>
      <c r="B233" s="234"/>
      <c r="C233" s="235"/>
      <c r="D233" s="236" t="s">
        <v>141</v>
      </c>
      <c r="E233" s="237" t="s">
        <v>1</v>
      </c>
      <c r="F233" s="238" t="s">
        <v>736</v>
      </c>
      <c r="G233" s="235"/>
      <c r="H233" s="237" t="s">
        <v>1</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141</v>
      </c>
      <c r="AU233" s="244" t="s">
        <v>85</v>
      </c>
      <c r="AV233" s="13" t="s">
        <v>83</v>
      </c>
      <c r="AW233" s="13" t="s">
        <v>32</v>
      </c>
      <c r="AX233" s="13" t="s">
        <v>75</v>
      </c>
      <c r="AY233" s="244" t="s">
        <v>133</v>
      </c>
    </row>
    <row r="234" s="14" customFormat="1">
      <c r="A234" s="14"/>
      <c r="B234" s="245"/>
      <c r="C234" s="246"/>
      <c r="D234" s="236" t="s">
        <v>141</v>
      </c>
      <c r="E234" s="247" t="s">
        <v>1</v>
      </c>
      <c r="F234" s="248" t="s">
        <v>737</v>
      </c>
      <c r="G234" s="246"/>
      <c r="H234" s="249">
        <v>1.0580000000000001</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141</v>
      </c>
      <c r="AU234" s="255" t="s">
        <v>85</v>
      </c>
      <c r="AV234" s="14" t="s">
        <v>85</v>
      </c>
      <c r="AW234" s="14" t="s">
        <v>32</v>
      </c>
      <c r="AX234" s="14" t="s">
        <v>83</v>
      </c>
      <c r="AY234" s="255" t="s">
        <v>133</v>
      </c>
    </row>
    <row r="235" s="2" customFormat="1" ht="24.15" customHeight="1">
      <c r="A235" s="39"/>
      <c r="B235" s="40"/>
      <c r="C235" s="220" t="s">
        <v>299</v>
      </c>
      <c r="D235" s="220" t="s">
        <v>135</v>
      </c>
      <c r="E235" s="221" t="s">
        <v>738</v>
      </c>
      <c r="F235" s="222" t="s">
        <v>739</v>
      </c>
      <c r="G235" s="223" t="s">
        <v>138</v>
      </c>
      <c r="H235" s="224">
        <v>1.3799999999999999</v>
      </c>
      <c r="I235" s="225"/>
      <c r="J235" s="226">
        <f>ROUND(I235*H235,2)</f>
        <v>0</v>
      </c>
      <c r="K235" s="227"/>
      <c r="L235" s="45"/>
      <c r="M235" s="228" t="s">
        <v>1</v>
      </c>
      <c r="N235" s="229" t="s">
        <v>40</v>
      </c>
      <c r="O235" s="92"/>
      <c r="P235" s="230">
        <f>O235*H235</f>
        <v>0</v>
      </c>
      <c r="Q235" s="230">
        <v>0.0078799999999999999</v>
      </c>
      <c r="R235" s="230">
        <f>Q235*H235</f>
        <v>0.010874399999999999</v>
      </c>
      <c r="S235" s="230">
        <v>0</v>
      </c>
      <c r="T235" s="231">
        <f>S235*H235</f>
        <v>0</v>
      </c>
      <c r="U235" s="39"/>
      <c r="V235" s="39"/>
      <c r="W235" s="39"/>
      <c r="X235" s="39"/>
      <c r="Y235" s="39"/>
      <c r="Z235" s="39"/>
      <c r="AA235" s="39"/>
      <c r="AB235" s="39"/>
      <c r="AC235" s="39"/>
      <c r="AD235" s="39"/>
      <c r="AE235" s="39"/>
      <c r="AR235" s="232" t="s">
        <v>139</v>
      </c>
      <c r="AT235" s="232" t="s">
        <v>135</v>
      </c>
      <c r="AU235" s="232" t="s">
        <v>85</v>
      </c>
      <c r="AY235" s="18" t="s">
        <v>133</v>
      </c>
      <c r="BE235" s="233">
        <f>IF(N235="základní",J235,0)</f>
        <v>0</v>
      </c>
      <c r="BF235" s="233">
        <f>IF(N235="snížená",J235,0)</f>
        <v>0</v>
      </c>
      <c r="BG235" s="233">
        <f>IF(N235="zákl. přenesená",J235,0)</f>
        <v>0</v>
      </c>
      <c r="BH235" s="233">
        <f>IF(N235="sníž. přenesená",J235,0)</f>
        <v>0</v>
      </c>
      <c r="BI235" s="233">
        <f>IF(N235="nulová",J235,0)</f>
        <v>0</v>
      </c>
      <c r="BJ235" s="18" t="s">
        <v>83</v>
      </c>
      <c r="BK235" s="233">
        <f>ROUND(I235*H235,2)</f>
        <v>0</v>
      </c>
      <c r="BL235" s="18" t="s">
        <v>139</v>
      </c>
      <c r="BM235" s="232" t="s">
        <v>740</v>
      </c>
    </row>
    <row r="236" s="13" customFormat="1">
      <c r="A236" s="13"/>
      <c r="B236" s="234"/>
      <c r="C236" s="235"/>
      <c r="D236" s="236" t="s">
        <v>141</v>
      </c>
      <c r="E236" s="237" t="s">
        <v>1</v>
      </c>
      <c r="F236" s="238" t="s">
        <v>741</v>
      </c>
      <c r="G236" s="235"/>
      <c r="H236" s="237" t="s">
        <v>1</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141</v>
      </c>
      <c r="AU236" s="244" t="s">
        <v>85</v>
      </c>
      <c r="AV236" s="13" t="s">
        <v>83</v>
      </c>
      <c r="AW236" s="13" t="s">
        <v>32</v>
      </c>
      <c r="AX236" s="13" t="s">
        <v>75</v>
      </c>
      <c r="AY236" s="244" t="s">
        <v>133</v>
      </c>
    </row>
    <row r="237" s="14" customFormat="1">
      <c r="A237" s="14"/>
      <c r="B237" s="245"/>
      <c r="C237" s="246"/>
      <c r="D237" s="236" t="s">
        <v>141</v>
      </c>
      <c r="E237" s="247" t="s">
        <v>1</v>
      </c>
      <c r="F237" s="248" t="s">
        <v>742</v>
      </c>
      <c r="G237" s="246"/>
      <c r="H237" s="249">
        <v>1.3799999999999999</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141</v>
      </c>
      <c r="AU237" s="255" t="s">
        <v>85</v>
      </c>
      <c r="AV237" s="14" t="s">
        <v>85</v>
      </c>
      <c r="AW237" s="14" t="s">
        <v>32</v>
      </c>
      <c r="AX237" s="14" t="s">
        <v>83</v>
      </c>
      <c r="AY237" s="255" t="s">
        <v>133</v>
      </c>
    </row>
    <row r="238" s="2" customFormat="1" ht="24.15" customHeight="1">
      <c r="A238" s="39"/>
      <c r="B238" s="40"/>
      <c r="C238" s="220" t="s">
        <v>304</v>
      </c>
      <c r="D238" s="220" t="s">
        <v>135</v>
      </c>
      <c r="E238" s="221" t="s">
        <v>743</v>
      </c>
      <c r="F238" s="222" t="s">
        <v>744</v>
      </c>
      <c r="G238" s="223" t="s">
        <v>138</v>
      </c>
      <c r="H238" s="224">
        <v>1.3799999999999999</v>
      </c>
      <c r="I238" s="225"/>
      <c r="J238" s="226">
        <f>ROUND(I238*H238,2)</f>
        <v>0</v>
      </c>
      <c r="K238" s="227"/>
      <c r="L238" s="45"/>
      <c r="M238" s="228" t="s">
        <v>1</v>
      </c>
      <c r="N238" s="229" t="s">
        <v>40</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139</v>
      </c>
      <c r="AT238" s="232" t="s">
        <v>135</v>
      </c>
      <c r="AU238" s="232" t="s">
        <v>85</v>
      </c>
      <c r="AY238" s="18" t="s">
        <v>133</v>
      </c>
      <c r="BE238" s="233">
        <f>IF(N238="základní",J238,0)</f>
        <v>0</v>
      </c>
      <c r="BF238" s="233">
        <f>IF(N238="snížená",J238,0)</f>
        <v>0</v>
      </c>
      <c r="BG238" s="233">
        <f>IF(N238="zákl. přenesená",J238,0)</f>
        <v>0</v>
      </c>
      <c r="BH238" s="233">
        <f>IF(N238="sníž. přenesená",J238,0)</f>
        <v>0</v>
      </c>
      <c r="BI238" s="233">
        <f>IF(N238="nulová",J238,0)</f>
        <v>0</v>
      </c>
      <c r="BJ238" s="18" t="s">
        <v>83</v>
      </c>
      <c r="BK238" s="233">
        <f>ROUND(I238*H238,2)</f>
        <v>0</v>
      </c>
      <c r="BL238" s="18" t="s">
        <v>139</v>
      </c>
      <c r="BM238" s="232" t="s">
        <v>745</v>
      </c>
    </row>
    <row r="239" s="14" customFormat="1">
      <c r="A239" s="14"/>
      <c r="B239" s="245"/>
      <c r="C239" s="246"/>
      <c r="D239" s="236" t="s">
        <v>141</v>
      </c>
      <c r="E239" s="247" t="s">
        <v>1</v>
      </c>
      <c r="F239" s="248" t="s">
        <v>746</v>
      </c>
      <c r="G239" s="246"/>
      <c r="H239" s="249">
        <v>1.3799999999999999</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141</v>
      </c>
      <c r="AU239" s="255" t="s">
        <v>85</v>
      </c>
      <c r="AV239" s="14" t="s">
        <v>85</v>
      </c>
      <c r="AW239" s="14" t="s">
        <v>32</v>
      </c>
      <c r="AX239" s="14" t="s">
        <v>83</v>
      </c>
      <c r="AY239" s="255" t="s">
        <v>133</v>
      </c>
    </row>
    <row r="240" s="2" customFormat="1" ht="16.5" customHeight="1">
      <c r="A240" s="39"/>
      <c r="B240" s="40"/>
      <c r="C240" s="220" t="s">
        <v>311</v>
      </c>
      <c r="D240" s="220" t="s">
        <v>135</v>
      </c>
      <c r="E240" s="221" t="s">
        <v>747</v>
      </c>
      <c r="F240" s="222" t="s">
        <v>748</v>
      </c>
      <c r="G240" s="223" t="s">
        <v>203</v>
      </c>
      <c r="H240" s="224">
        <v>0.47999999999999998</v>
      </c>
      <c r="I240" s="225"/>
      <c r="J240" s="226">
        <f>ROUND(I240*H240,2)</f>
        <v>0</v>
      </c>
      <c r="K240" s="227"/>
      <c r="L240" s="45"/>
      <c r="M240" s="228" t="s">
        <v>1</v>
      </c>
      <c r="N240" s="229" t="s">
        <v>40</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139</v>
      </c>
      <c r="AT240" s="232" t="s">
        <v>135</v>
      </c>
      <c r="AU240" s="232" t="s">
        <v>85</v>
      </c>
      <c r="AY240" s="18" t="s">
        <v>133</v>
      </c>
      <c r="BE240" s="233">
        <f>IF(N240="základní",J240,0)</f>
        <v>0</v>
      </c>
      <c r="BF240" s="233">
        <f>IF(N240="snížená",J240,0)</f>
        <v>0</v>
      </c>
      <c r="BG240" s="233">
        <f>IF(N240="zákl. přenesená",J240,0)</f>
        <v>0</v>
      </c>
      <c r="BH240" s="233">
        <f>IF(N240="sníž. přenesená",J240,0)</f>
        <v>0</v>
      </c>
      <c r="BI240" s="233">
        <f>IF(N240="nulová",J240,0)</f>
        <v>0</v>
      </c>
      <c r="BJ240" s="18" t="s">
        <v>83</v>
      </c>
      <c r="BK240" s="233">
        <f>ROUND(I240*H240,2)</f>
        <v>0</v>
      </c>
      <c r="BL240" s="18" t="s">
        <v>139</v>
      </c>
      <c r="BM240" s="232" t="s">
        <v>749</v>
      </c>
    </row>
    <row r="241" s="13" customFormat="1">
      <c r="A241" s="13"/>
      <c r="B241" s="234"/>
      <c r="C241" s="235"/>
      <c r="D241" s="236" t="s">
        <v>141</v>
      </c>
      <c r="E241" s="237" t="s">
        <v>1</v>
      </c>
      <c r="F241" s="238" t="s">
        <v>750</v>
      </c>
      <c r="G241" s="235"/>
      <c r="H241" s="237" t="s">
        <v>1</v>
      </c>
      <c r="I241" s="239"/>
      <c r="J241" s="235"/>
      <c r="K241" s="235"/>
      <c r="L241" s="240"/>
      <c r="M241" s="241"/>
      <c r="N241" s="242"/>
      <c r="O241" s="242"/>
      <c r="P241" s="242"/>
      <c r="Q241" s="242"/>
      <c r="R241" s="242"/>
      <c r="S241" s="242"/>
      <c r="T241" s="243"/>
      <c r="U241" s="13"/>
      <c r="V241" s="13"/>
      <c r="W241" s="13"/>
      <c r="X241" s="13"/>
      <c r="Y241" s="13"/>
      <c r="Z241" s="13"/>
      <c r="AA241" s="13"/>
      <c r="AB241" s="13"/>
      <c r="AC241" s="13"/>
      <c r="AD241" s="13"/>
      <c r="AE241" s="13"/>
      <c r="AT241" s="244" t="s">
        <v>141</v>
      </c>
      <c r="AU241" s="244" t="s">
        <v>85</v>
      </c>
      <c r="AV241" s="13" t="s">
        <v>83</v>
      </c>
      <c r="AW241" s="13" t="s">
        <v>32</v>
      </c>
      <c r="AX241" s="13" t="s">
        <v>75</v>
      </c>
      <c r="AY241" s="244" t="s">
        <v>133</v>
      </c>
    </row>
    <row r="242" s="14" customFormat="1">
      <c r="A242" s="14"/>
      <c r="B242" s="245"/>
      <c r="C242" s="246"/>
      <c r="D242" s="236" t="s">
        <v>141</v>
      </c>
      <c r="E242" s="247" t="s">
        <v>1</v>
      </c>
      <c r="F242" s="248" t="s">
        <v>751</v>
      </c>
      <c r="G242" s="246"/>
      <c r="H242" s="249">
        <v>0.47999999999999998</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141</v>
      </c>
      <c r="AU242" s="255" t="s">
        <v>85</v>
      </c>
      <c r="AV242" s="14" t="s">
        <v>85</v>
      </c>
      <c r="AW242" s="14" t="s">
        <v>32</v>
      </c>
      <c r="AX242" s="14" t="s">
        <v>83</v>
      </c>
      <c r="AY242" s="255" t="s">
        <v>133</v>
      </c>
    </row>
    <row r="243" s="2" customFormat="1" ht="16.5" customHeight="1">
      <c r="A243" s="39"/>
      <c r="B243" s="40"/>
      <c r="C243" s="220" t="s">
        <v>318</v>
      </c>
      <c r="D243" s="220" t="s">
        <v>135</v>
      </c>
      <c r="E243" s="221" t="s">
        <v>752</v>
      </c>
      <c r="F243" s="222" t="s">
        <v>753</v>
      </c>
      <c r="G243" s="223" t="s">
        <v>203</v>
      </c>
      <c r="H243" s="224">
        <v>1</v>
      </c>
      <c r="I243" s="225"/>
      <c r="J243" s="226">
        <f>ROUND(I243*H243,2)</f>
        <v>0</v>
      </c>
      <c r="K243" s="227"/>
      <c r="L243" s="45"/>
      <c r="M243" s="228" t="s">
        <v>1</v>
      </c>
      <c r="N243" s="229" t="s">
        <v>40</v>
      </c>
      <c r="O243" s="92"/>
      <c r="P243" s="230">
        <f>O243*H243</f>
        <v>0</v>
      </c>
      <c r="Q243" s="230">
        <v>0</v>
      </c>
      <c r="R243" s="230">
        <f>Q243*H243</f>
        <v>0</v>
      </c>
      <c r="S243" s="230">
        <v>0</v>
      </c>
      <c r="T243" s="231">
        <f>S243*H243</f>
        <v>0</v>
      </c>
      <c r="U243" s="39"/>
      <c r="V243" s="39"/>
      <c r="W243" s="39"/>
      <c r="X243" s="39"/>
      <c r="Y243" s="39"/>
      <c r="Z243" s="39"/>
      <c r="AA243" s="39"/>
      <c r="AB243" s="39"/>
      <c r="AC243" s="39"/>
      <c r="AD243" s="39"/>
      <c r="AE243" s="39"/>
      <c r="AR243" s="232" t="s">
        <v>139</v>
      </c>
      <c r="AT243" s="232" t="s">
        <v>135</v>
      </c>
      <c r="AU243" s="232" t="s">
        <v>85</v>
      </c>
      <c r="AY243" s="18" t="s">
        <v>133</v>
      </c>
      <c r="BE243" s="233">
        <f>IF(N243="základní",J243,0)</f>
        <v>0</v>
      </c>
      <c r="BF243" s="233">
        <f>IF(N243="snížená",J243,0)</f>
        <v>0</v>
      </c>
      <c r="BG243" s="233">
        <f>IF(N243="zákl. přenesená",J243,0)</f>
        <v>0</v>
      </c>
      <c r="BH243" s="233">
        <f>IF(N243="sníž. přenesená",J243,0)</f>
        <v>0</v>
      </c>
      <c r="BI243" s="233">
        <f>IF(N243="nulová",J243,0)</f>
        <v>0</v>
      </c>
      <c r="BJ243" s="18" t="s">
        <v>83</v>
      </c>
      <c r="BK243" s="233">
        <f>ROUND(I243*H243,2)</f>
        <v>0</v>
      </c>
      <c r="BL243" s="18" t="s">
        <v>139</v>
      </c>
      <c r="BM243" s="232" t="s">
        <v>754</v>
      </c>
    </row>
    <row r="244" s="13" customFormat="1">
      <c r="A244" s="13"/>
      <c r="B244" s="234"/>
      <c r="C244" s="235"/>
      <c r="D244" s="236" t="s">
        <v>141</v>
      </c>
      <c r="E244" s="237" t="s">
        <v>1</v>
      </c>
      <c r="F244" s="238" t="s">
        <v>755</v>
      </c>
      <c r="G244" s="235"/>
      <c r="H244" s="237" t="s">
        <v>1</v>
      </c>
      <c r="I244" s="239"/>
      <c r="J244" s="235"/>
      <c r="K244" s="235"/>
      <c r="L244" s="240"/>
      <c r="M244" s="241"/>
      <c r="N244" s="242"/>
      <c r="O244" s="242"/>
      <c r="P244" s="242"/>
      <c r="Q244" s="242"/>
      <c r="R244" s="242"/>
      <c r="S244" s="242"/>
      <c r="T244" s="243"/>
      <c r="U244" s="13"/>
      <c r="V244" s="13"/>
      <c r="W244" s="13"/>
      <c r="X244" s="13"/>
      <c r="Y244" s="13"/>
      <c r="Z244" s="13"/>
      <c r="AA244" s="13"/>
      <c r="AB244" s="13"/>
      <c r="AC244" s="13"/>
      <c r="AD244" s="13"/>
      <c r="AE244" s="13"/>
      <c r="AT244" s="244" t="s">
        <v>141</v>
      </c>
      <c r="AU244" s="244" t="s">
        <v>85</v>
      </c>
      <c r="AV244" s="13" t="s">
        <v>83</v>
      </c>
      <c r="AW244" s="13" t="s">
        <v>32</v>
      </c>
      <c r="AX244" s="13" t="s">
        <v>75</v>
      </c>
      <c r="AY244" s="244" t="s">
        <v>133</v>
      </c>
    </row>
    <row r="245" s="14" customFormat="1">
      <c r="A245" s="14"/>
      <c r="B245" s="245"/>
      <c r="C245" s="246"/>
      <c r="D245" s="236" t="s">
        <v>141</v>
      </c>
      <c r="E245" s="247" t="s">
        <v>1</v>
      </c>
      <c r="F245" s="248" t="s">
        <v>83</v>
      </c>
      <c r="G245" s="246"/>
      <c r="H245" s="249">
        <v>1</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141</v>
      </c>
      <c r="AU245" s="255" t="s">
        <v>85</v>
      </c>
      <c r="AV245" s="14" t="s">
        <v>85</v>
      </c>
      <c r="AW245" s="14" t="s">
        <v>32</v>
      </c>
      <c r="AX245" s="14" t="s">
        <v>83</v>
      </c>
      <c r="AY245" s="255" t="s">
        <v>133</v>
      </c>
    </row>
    <row r="246" s="12" customFormat="1" ht="22.8" customHeight="1">
      <c r="A246" s="12"/>
      <c r="B246" s="204"/>
      <c r="C246" s="205"/>
      <c r="D246" s="206" t="s">
        <v>74</v>
      </c>
      <c r="E246" s="218" t="s">
        <v>167</v>
      </c>
      <c r="F246" s="218" t="s">
        <v>343</v>
      </c>
      <c r="G246" s="205"/>
      <c r="H246" s="205"/>
      <c r="I246" s="208"/>
      <c r="J246" s="219">
        <f>BK246</f>
        <v>0</v>
      </c>
      <c r="K246" s="205"/>
      <c r="L246" s="210"/>
      <c r="M246" s="211"/>
      <c r="N246" s="212"/>
      <c r="O246" s="212"/>
      <c r="P246" s="213">
        <f>SUM(P247:P264)</f>
        <v>0</v>
      </c>
      <c r="Q246" s="212"/>
      <c r="R246" s="213">
        <f>SUM(R247:R264)</f>
        <v>27.404055</v>
      </c>
      <c r="S246" s="212"/>
      <c r="T246" s="214">
        <f>SUM(T247:T264)</f>
        <v>0</v>
      </c>
      <c r="U246" s="12"/>
      <c r="V246" s="12"/>
      <c r="W246" s="12"/>
      <c r="X246" s="12"/>
      <c r="Y246" s="12"/>
      <c r="Z246" s="12"/>
      <c r="AA246" s="12"/>
      <c r="AB246" s="12"/>
      <c r="AC246" s="12"/>
      <c r="AD246" s="12"/>
      <c r="AE246" s="12"/>
      <c r="AR246" s="215" t="s">
        <v>83</v>
      </c>
      <c r="AT246" s="216" t="s">
        <v>74</v>
      </c>
      <c r="AU246" s="216" t="s">
        <v>83</v>
      </c>
      <c r="AY246" s="215" t="s">
        <v>133</v>
      </c>
      <c r="BK246" s="217">
        <f>SUM(BK247:BK264)</f>
        <v>0</v>
      </c>
    </row>
    <row r="247" s="2" customFormat="1" ht="24.15" customHeight="1">
      <c r="A247" s="39"/>
      <c r="B247" s="40"/>
      <c r="C247" s="220" t="s">
        <v>324</v>
      </c>
      <c r="D247" s="220" t="s">
        <v>135</v>
      </c>
      <c r="E247" s="221" t="s">
        <v>350</v>
      </c>
      <c r="F247" s="222" t="s">
        <v>351</v>
      </c>
      <c r="G247" s="223" t="s">
        <v>138</v>
      </c>
      <c r="H247" s="224">
        <v>32.899999999999999</v>
      </c>
      <c r="I247" s="225"/>
      <c r="J247" s="226">
        <f>ROUND(I247*H247,2)</f>
        <v>0</v>
      </c>
      <c r="K247" s="227"/>
      <c r="L247" s="45"/>
      <c r="M247" s="228" t="s">
        <v>1</v>
      </c>
      <c r="N247" s="229" t="s">
        <v>40</v>
      </c>
      <c r="O247" s="92"/>
      <c r="P247" s="230">
        <f>O247*H247</f>
        <v>0</v>
      </c>
      <c r="Q247" s="230">
        <v>0</v>
      </c>
      <c r="R247" s="230">
        <f>Q247*H247</f>
        <v>0</v>
      </c>
      <c r="S247" s="230">
        <v>0</v>
      </c>
      <c r="T247" s="231">
        <f>S247*H247</f>
        <v>0</v>
      </c>
      <c r="U247" s="39"/>
      <c r="V247" s="39"/>
      <c r="W247" s="39"/>
      <c r="X247" s="39"/>
      <c r="Y247" s="39"/>
      <c r="Z247" s="39"/>
      <c r="AA247" s="39"/>
      <c r="AB247" s="39"/>
      <c r="AC247" s="39"/>
      <c r="AD247" s="39"/>
      <c r="AE247" s="39"/>
      <c r="AR247" s="232" t="s">
        <v>139</v>
      </c>
      <c r="AT247" s="232" t="s">
        <v>135</v>
      </c>
      <c r="AU247" s="232" t="s">
        <v>85</v>
      </c>
      <c r="AY247" s="18" t="s">
        <v>133</v>
      </c>
      <c r="BE247" s="233">
        <f>IF(N247="základní",J247,0)</f>
        <v>0</v>
      </c>
      <c r="BF247" s="233">
        <f>IF(N247="snížená",J247,0)</f>
        <v>0</v>
      </c>
      <c r="BG247" s="233">
        <f>IF(N247="zákl. přenesená",J247,0)</f>
        <v>0</v>
      </c>
      <c r="BH247" s="233">
        <f>IF(N247="sníž. přenesená",J247,0)</f>
        <v>0</v>
      </c>
      <c r="BI247" s="233">
        <f>IF(N247="nulová",J247,0)</f>
        <v>0</v>
      </c>
      <c r="BJ247" s="18" t="s">
        <v>83</v>
      </c>
      <c r="BK247" s="233">
        <f>ROUND(I247*H247,2)</f>
        <v>0</v>
      </c>
      <c r="BL247" s="18" t="s">
        <v>139</v>
      </c>
      <c r="BM247" s="232" t="s">
        <v>756</v>
      </c>
    </row>
    <row r="248" s="13" customFormat="1">
      <c r="A248" s="13"/>
      <c r="B248" s="234"/>
      <c r="C248" s="235"/>
      <c r="D248" s="236" t="s">
        <v>141</v>
      </c>
      <c r="E248" s="237" t="s">
        <v>1</v>
      </c>
      <c r="F248" s="238" t="s">
        <v>757</v>
      </c>
      <c r="G248" s="235"/>
      <c r="H248" s="237" t="s">
        <v>1</v>
      </c>
      <c r="I248" s="239"/>
      <c r="J248" s="235"/>
      <c r="K248" s="235"/>
      <c r="L248" s="240"/>
      <c r="M248" s="241"/>
      <c r="N248" s="242"/>
      <c r="O248" s="242"/>
      <c r="P248" s="242"/>
      <c r="Q248" s="242"/>
      <c r="R248" s="242"/>
      <c r="S248" s="242"/>
      <c r="T248" s="243"/>
      <c r="U248" s="13"/>
      <c r="V248" s="13"/>
      <c r="W248" s="13"/>
      <c r="X248" s="13"/>
      <c r="Y248" s="13"/>
      <c r="Z248" s="13"/>
      <c r="AA248" s="13"/>
      <c r="AB248" s="13"/>
      <c r="AC248" s="13"/>
      <c r="AD248" s="13"/>
      <c r="AE248" s="13"/>
      <c r="AT248" s="244" t="s">
        <v>141</v>
      </c>
      <c r="AU248" s="244" t="s">
        <v>85</v>
      </c>
      <c r="AV248" s="13" t="s">
        <v>83</v>
      </c>
      <c r="AW248" s="13" t="s">
        <v>32</v>
      </c>
      <c r="AX248" s="13" t="s">
        <v>75</v>
      </c>
      <c r="AY248" s="244" t="s">
        <v>133</v>
      </c>
    </row>
    <row r="249" s="14" customFormat="1">
      <c r="A249" s="14"/>
      <c r="B249" s="245"/>
      <c r="C249" s="246"/>
      <c r="D249" s="236" t="s">
        <v>141</v>
      </c>
      <c r="E249" s="247" t="s">
        <v>1</v>
      </c>
      <c r="F249" s="248" t="s">
        <v>652</v>
      </c>
      <c r="G249" s="246"/>
      <c r="H249" s="249">
        <v>32.899999999999999</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141</v>
      </c>
      <c r="AU249" s="255" t="s">
        <v>85</v>
      </c>
      <c r="AV249" s="14" t="s">
        <v>85</v>
      </c>
      <c r="AW249" s="14" t="s">
        <v>32</v>
      </c>
      <c r="AX249" s="14" t="s">
        <v>83</v>
      </c>
      <c r="AY249" s="255" t="s">
        <v>133</v>
      </c>
    </row>
    <row r="250" s="2" customFormat="1" ht="21.75" customHeight="1">
      <c r="A250" s="39"/>
      <c r="B250" s="40"/>
      <c r="C250" s="220" t="s">
        <v>330</v>
      </c>
      <c r="D250" s="220" t="s">
        <v>135</v>
      </c>
      <c r="E250" s="221" t="s">
        <v>758</v>
      </c>
      <c r="F250" s="222" t="s">
        <v>759</v>
      </c>
      <c r="G250" s="223" t="s">
        <v>138</v>
      </c>
      <c r="H250" s="224">
        <v>32.899999999999999</v>
      </c>
      <c r="I250" s="225"/>
      <c r="J250" s="226">
        <f>ROUND(I250*H250,2)</f>
        <v>0</v>
      </c>
      <c r="K250" s="227"/>
      <c r="L250" s="45"/>
      <c r="M250" s="228" t="s">
        <v>1</v>
      </c>
      <c r="N250" s="229" t="s">
        <v>40</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139</v>
      </c>
      <c r="AT250" s="232" t="s">
        <v>135</v>
      </c>
      <c r="AU250" s="232" t="s">
        <v>85</v>
      </c>
      <c r="AY250" s="18" t="s">
        <v>133</v>
      </c>
      <c r="BE250" s="233">
        <f>IF(N250="základní",J250,0)</f>
        <v>0</v>
      </c>
      <c r="BF250" s="233">
        <f>IF(N250="snížená",J250,0)</f>
        <v>0</v>
      </c>
      <c r="BG250" s="233">
        <f>IF(N250="zákl. přenesená",J250,0)</f>
        <v>0</v>
      </c>
      <c r="BH250" s="233">
        <f>IF(N250="sníž. přenesená",J250,0)</f>
        <v>0</v>
      </c>
      <c r="BI250" s="233">
        <f>IF(N250="nulová",J250,0)</f>
        <v>0</v>
      </c>
      <c r="BJ250" s="18" t="s">
        <v>83</v>
      </c>
      <c r="BK250" s="233">
        <f>ROUND(I250*H250,2)</f>
        <v>0</v>
      </c>
      <c r="BL250" s="18" t="s">
        <v>139</v>
      </c>
      <c r="BM250" s="232" t="s">
        <v>760</v>
      </c>
    </row>
    <row r="251" s="13" customFormat="1">
      <c r="A251" s="13"/>
      <c r="B251" s="234"/>
      <c r="C251" s="235"/>
      <c r="D251" s="236" t="s">
        <v>141</v>
      </c>
      <c r="E251" s="237" t="s">
        <v>1</v>
      </c>
      <c r="F251" s="238" t="s">
        <v>761</v>
      </c>
      <c r="G251" s="235"/>
      <c r="H251" s="237" t="s">
        <v>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141</v>
      </c>
      <c r="AU251" s="244" t="s">
        <v>85</v>
      </c>
      <c r="AV251" s="13" t="s">
        <v>83</v>
      </c>
      <c r="AW251" s="13" t="s">
        <v>32</v>
      </c>
      <c r="AX251" s="13" t="s">
        <v>75</v>
      </c>
      <c r="AY251" s="244" t="s">
        <v>133</v>
      </c>
    </row>
    <row r="252" s="14" customFormat="1">
      <c r="A252" s="14"/>
      <c r="B252" s="245"/>
      <c r="C252" s="246"/>
      <c r="D252" s="236" t="s">
        <v>141</v>
      </c>
      <c r="E252" s="247" t="s">
        <v>1</v>
      </c>
      <c r="F252" s="248" t="s">
        <v>652</v>
      </c>
      <c r="G252" s="246"/>
      <c r="H252" s="249">
        <v>32.899999999999999</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141</v>
      </c>
      <c r="AU252" s="255" t="s">
        <v>85</v>
      </c>
      <c r="AV252" s="14" t="s">
        <v>85</v>
      </c>
      <c r="AW252" s="14" t="s">
        <v>32</v>
      </c>
      <c r="AX252" s="14" t="s">
        <v>83</v>
      </c>
      <c r="AY252" s="255" t="s">
        <v>133</v>
      </c>
    </row>
    <row r="253" s="2" customFormat="1" ht="24.15" customHeight="1">
      <c r="A253" s="39"/>
      <c r="B253" s="40"/>
      <c r="C253" s="220" t="s">
        <v>338</v>
      </c>
      <c r="D253" s="220" t="s">
        <v>135</v>
      </c>
      <c r="E253" s="221" t="s">
        <v>762</v>
      </c>
      <c r="F253" s="222" t="s">
        <v>763</v>
      </c>
      <c r="G253" s="223" t="s">
        <v>138</v>
      </c>
      <c r="H253" s="224">
        <v>32.899999999999999</v>
      </c>
      <c r="I253" s="225"/>
      <c r="J253" s="226">
        <f>ROUND(I253*H253,2)</f>
        <v>0</v>
      </c>
      <c r="K253" s="227"/>
      <c r="L253" s="45"/>
      <c r="M253" s="228" t="s">
        <v>1</v>
      </c>
      <c r="N253" s="229" t="s">
        <v>40</v>
      </c>
      <c r="O253" s="92"/>
      <c r="P253" s="230">
        <f>O253*H253</f>
        <v>0</v>
      </c>
      <c r="Q253" s="230">
        <v>0.13188</v>
      </c>
      <c r="R253" s="230">
        <f>Q253*H253</f>
        <v>4.3388520000000002</v>
      </c>
      <c r="S253" s="230">
        <v>0</v>
      </c>
      <c r="T253" s="231">
        <f>S253*H253</f>
        <v>0</v>
      </c>
      <c r="U253" s="39"/>
      <c r="V253" s="39"/>
      <c r="W253" s="39"/>
      <c r="X253" s="39"/>
      <c r="Y253" s="39"/>
      <c r="Z253" s="39"/>
      <c r="AA253" s="39"/>
      <c r="AB253" s="39"/>
      <c r="AC253" s="39"/>
      <c r="AD253" s="39"/>
      <c r="AE253" s="39"/>
      <c r="AR253" s="232" t="s">
        <v>139</v>
      </c>
      <c r="AT253" s="232" t="s">
        <v>135</v>
      </c>
      <c r="AU253" s="232" t="s">
        <v>85</v>
      </c>
      <c r="AY253" s="18" t="s">
        <v>133</v>
      </c>
      <c r="BE253" s="233">
        <f>IF(N253="základní",J253,0)</f>
        <v>0</v>
      </c>
      <c r="BF253" s="233">
        <f>IF(N253="snížená",J253,0)</f>
        <v>0</v>
      </c>
      <c r="BG253" s="233">
        <f>IF(N253="zákl. přenesená",J253,0)</f>
        <v>0</v>
      </c>
      <c r="BH253" s="233">
        <f>IF(N253="sníž. přenesená",J253,0)</f>
        <v>0</v>
      </c>
      <c r="BI253" s="233">
        <f>IF(N253="nulová",J253,0)</f>
        <v>0</v>
      </c>
      <c r="BJ253" s="18" t="s">
        <v>83</v>
      </c>
      <c r="BK253" s="233">
        <f>ROUND(I253*H253,2)</f>
        <v>0</v>
      </c>
      <c r="BL253" s="18" t="s">
        <v>139</v>
      </c>
      <c r="BM253" s="232" t="s">
        <v>764</v>
      </c>
    </row>
    <row r="254" s="13" customFormat="1">
      <c r="A254" s="13"/>
      <c r="B254" s="234"/>
      <c r="C254" s="235"/>
      <c r="D254" s="236" t="s">
        <v>141</v>
      </c>
      <c r="E254" s="237" t="s">
        <v>1</v>
      </c>
      <c r="F254" s="238" t="s">
        <v>765</v>
      </c>
      <c r="G254" s="235"/>
      <c r="H254" s="237" t="s">
        <v>1</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141</v>
      </c>
      <c r="AU254" s="244" t="s">
        <v>85</v>
      </c>
      <c r="AV254" s="13" t="s">
        <v>83</v>
      </c>
      <c r="AW254" s="13" t="s">
        <v>32</v>
      </c>
      <c r="AX254" s="13" t="s">
        <v>75</v>
      </c>
      <c r="AY254" s="244" t="s">
        <v>133</v>
      </c>
    </row>
    <row r="255" s="14" customFormat="1">
      <c r="A255" s="14"/>
      <c r="B255" s="245"/>
      <c r="C255" s="246"/>
      <c r="D255" s="236" t="s">
        <v>141</v>
      </c>
      <c r="E255" s="247" t="s">
        <v>1</v>
      </c>
      <c r="F255" s="248" t="s">
        <v>652</v>
      </c>
      <c r="G255" s="246"/>
      <c r="H255" s="249">
        <v>32.899999999999999</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141</v>
      </c>
      <c r="AU255" s="255" t="s">
        <v>85</v>
      </c>
      <c r="AV255" s="14" t="s">
        <v>85</v>
      </c>
      <c r="AW255" s="14" t="s">
        <v>32</v>
      </c>
      <c r="AX255" s="14" t="s">
        <v>83</v>
      </c>
      <c r="AY255" s="255" t="s">
        <v>133</v>
      </c>
    </row>
    <row r="256" s="2" customFormat="1" ht="24.15" customHeight="1">
      <c r="A256" s="39"/>
      <c r="B256" s="40"/>
      <c r="C256" s="220" t="s">
        <v>344</v>
      </c>
      <c r="D256" s="220" t="s">
        <v>135</v>
      </c>
      <c r="E256" s="221" t="s">
        <v>766</v>
      </c>
      <c r="F256" s="222" t="s">
        <v>767</v>
      </c>
      <c r="G256" s="223" t="s">
        <v>138</v>
      </c>
      <c r="H256" s="224">
        <v>32.899999999999999</v>
      </c>
      <c r="I256" s="225"/>
      <c r="J256" s="226">
        <f>ROUND(I256*H256,2)</f>
        <v>0</v>
      </c>
      <c r="K256" s="227"/>
      <c r="L256" s="45"/>
      <c r="M256" s="228" t="s">
        <v>1</v>
      </c>
      <c r="N256" s="229" t="s">
        <v>40</v>
      </c>
      <c r="O256" s="92"/>
      <c r="P256" s="230">
        <f>O256*H256</f>
        <v>0</v>
      </c>
      <c r="Q256" s="230">
        <v>0.56540000000000001</v>
      </c>
      <c r="R256" s="230">
        <f>Q256*H256</f>
        <v>18.601659999999999</v>
      </c>
      <c r="S256" s="230">
        <v>0</v>
      </c>
      <c r="T256" s="231">
        <f>S256*H256</f>
        <v>0</v>
      </c>
      <c r="U256" s="39"/>
      <c r="V256" s="39"/>
      <c r="W256" s="39"/>
      <c r="X256" s="39"/>
      <c r="Y256" s="39"/>
      <c r="Z256" s="39"/>
      <c r="AA256" s="39"/>
      <c r="AB256" s="39"/>
      <c r="AC256" s="39"/>
      <c r="AD256" s="39"/>
      <c r="AE256" s="39"/>
      <c r="AR256" s="232" t="s">
        <v>139</v>
      </c>
      <c r="AT256" s="232" t="s">
        <v>135</v>
      </c>
      <c r="AU256" s="232" t="s">
        <v>85</v>
      </c>
      <c r="AY256" s="18" t="s">
        <v>133</v>
      </c>
      <c r="BE256" s="233">
        <f>IF(N256="základní",J256,0)</f>
        <v>0</v>
      </c>
      <c r="BF256" s="233">
        <f>IF(N256="snížená",J256,0)</f>
        <v>0</v>
      </c>
      <c r="BG256" s="233">
        <f>IF(N256="zákl. přenesená",J256,0)</f>
        <v>0</v>
      </c>
      <c r="BH256" s="233">
        <f>IF(N256="sníž. přenesená",J256,0)</f>
        <v>0</v>
      </c>
      <c r="BI256" s="233">
        <f>IF(N256="nulová",J256,0)</f>
        <v>0</v>
      </c>
      <c r="BJ256" s="18" t="s">
        <v>83</v>
      </c>
      <c r="BK256" s="233">
        <f>ROUND(I256*H256,2)</f>
        <v>0</v>
      </c>
      <c r="BL256" s="18" t="s">
        <v>139</v>
      </c>
      <c r="BM256" s="232" t="s">
        <v>768</v>
      </c>
    </row>
    <row r="257" s="13" customFormat="1">
      <c r="A257" s="13"/>
      <c r="B257" s="234"/>
      <c r="C257" s="235"/>
      <c r="D257" s="236" t="s">
        <v>141</v>
      </c>
      <c r="E257" s="237" t="s">
        <v>1</v>
      </c>
      <c r="F257" s="238" t="s">
        <v>769</v>
      </c>
      <c r="G257" s="235"/>
      <c r="H257" s="237" t="s">
        <v>1</v>
      </c>
      <c r="I257" s="239"/>
      <c r="J257" s="235"/>
      <c r="K257" s="235"/>
      <c r="L257" s="240"/>
      <c r="M257" s="241"/>
      <c r="N257" s="242"/>
      <c r="O257" s="242"/>
      <c r="P257" s="242"/>
      <c r="Q257" s="242"/>
      <c r="R257" s="242"/>
      <c r="S257" s="242"/>
      <c r="T257" s="243"/>
      <c r="U257" s="13"/>
      <c r="V257" s="13"/>
      <c r="W257" s="13"/>
      <c r="X257" s="13"/>
      <c r="Y257" s="13"/>
      <c r="Z257" s="13"/>
      <c r="AA257" s="13"/>
      <c r="AB257" s="13"/>
      <c r="AC257" s="13"/>
      <c r="AD257" s="13"/>
      <c r="AE257" s="13"/>
      <c r="AT257" s="244" t="s">
        <v>141</v>
      </c>
      <c r="AU257" s="244" t="s">
        <v>85</v>
      </c>
      <c r="AV257" s="13" t="s">
        <v>83</v>
      </c>
      <c r="AW257" s="13" t="s">
        <v>32</v>
      </c>
      <c r="AX257" s="13" t="s">
        <v>75</v>
      </c>
      <c r="AY257" s="244" t="s">
        <v>133</v>
      </c>
    </row>
    <row r="258" s="14" customFormat="1">
      <c r="A258" s="14"/>
      <c r="B258" s="245"/>
      <c r="C258" s="246"/>
      <c r="D258" s="236" t="s">
        <v>141</v>
      </c>
      <c r="E258" s="247" t="s">
        <v>1</v>
      </c>
      <c r="F258" s="248" t="s">
        <v>652</v>
      </c>
      <c r="G258" s="246"/>
      <c r="H258" s="249">
        <v>32.899999999999999</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141</v>
      </c>
      <c r="AU258" s="255" t="s">
        <v>85</v>
      </c>
      <c r="AV258" s="14" t="s">
        <v>85</v>
      </c>
      <c r="AW258" s="14" t="s">
        <v>32</v>
      </c>
      <c r="AX258" s="14" t="s">
        <v>83</v>
      </c>
      <c r="AY258" s="255" t="s">
        <v>133</v>
      </c>
    </row>
    <row r="259" s="2" customFormat="1" ht="16.5" customHeight="1">
      <c r="A259" s="39"/>
      <c r="B259" s="40"/>
      <c r="C259" s="220" t="s">
        <v>349</v>
      </c>
      <c r="D259" s="220" t="s">
        <v>135</v>
      </c>
      <c r="E259" s="221" t="s">
        <v>399</v>
      </c>
      <c r="F259" s="222" t="s">
        <v>400</v>
      </c>
      <c r="G259" s="223" t="s">
        <v>138</v>
      </c>
      <c r="H259" s="224">
        <v>32.899999999999999</v>
      </c>
      <c r="I259" s="225"/>
      <c r="J259" s="226">
        <f>ROUND(I259*H259,2)</f>
        <v>0</v>
      </c>
      <c r="K259" s="227"/>
      <c r="L259" s="45"/>
      <c r="M259" s="228" t="s">
        <v>1</v>
      </c>
      <c r="N259" s="229" t="s">
        <v>40</v>
      </c>
      <c r="O259" s="92"/>
      <c r="P259" s="230">
        <f>O259*H259</f>
        <v>0</v>
      </c>
      <c r="Q259" s="230">
        <v>0.0060099999999999997</v>
      </c>
      <c r="R259" s="230">
        <f>Q259*H259</f>
        <v>0.19772899999999999</v>
      </c>
      <c r="S259" s="230">
        <v>0</v>
      </c>
      <c r="T259" s="231">
        <f>S259*H259</f>
        <v>0</v>
      </c>
      <c r="U259" s="39"/>
      <c r="V259" s="39"/>
      <c r="W259" s="39"/>
      <c r="X259" s="39"/>
      <c r="Y259" s="39"/>
      <c r="Z259" s="39"/>
      <c r="AA259" s="39"/>
      <c r="AB259" s="39"/>
      <c r="AC259" s="39"/>
      <c r="AD259" s="39"/>
      <c r="AE259" s="39"/>
      <c r="AR259" s="232" t="s">
        <v>139</v>
      </c>
      <c r="AT259" s="232" t="s">
        <v>135</v>
      </c>
      <c r="AU259" s="232" t="s">
        <v>85</v>
      </c>
      <c r="AY259" s="18" t="s">
        <v>133</v>
      </c>
      <c r="BE259" s="233">
        <f>IF(N259="základní",J259,0)</f>
        <v>0</v>
      </c>
      <c r="BF259" s="233">
        <f>IF(N259="snížená",J259,0)</f>
        <v>0</v>
      </c>
      <c r="BG259" s="233">
        <f>IF(N259="zákl. přenesená",J259,0)</f>
        <v>0</v>
      </c>
      <c r="BH259" s="233">
        <f>IF(N259="sníž. přenesená",J259,0)</f>
        <v>0</v>
      </c>
      <c r="BI259" s="233">
        <f>IF(N259="nulová",J259,0)</f>
        <v>0</v>
      </c>
      <c r="BJ259" s="18" t="s">
        <v>83</v>
      </c>
      <c r="BK259" s="233">
        <f>ROUND(I259*H259,2)</f>
        <v>0</v>
      </c>
      <c r="BL259" s="18" t="s">
        <v>139</v>
      </c>
      <c r="BM259" s="232" t="s">
        <v>770</v>
      </c>
    </row>
    <row r="260" s="13" customFormat="1">
      <c r="A260" s="13"/>
      <c r="B260" s="234"/>
      <c r="C260" s="235"/>
      <c r="D260" s="236" t="s">
        <v>141</v>
      </c>
      <c r="E260" s="237" t="s">
        <v>1</v>
      </c>
      <c r="F260" s="238" t="s">
        <v>771</v>
      </c>
      <c r="G260" s="235"/>
      <c r="H260" s="237" t="s">
        <v>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141</v>
      </c>
      <c r="AU260" s="244" t="s">
        <v>85</v>
      </c>
      <c r="AV260" s="13" t="s">
        <v>83</v>
      </c>
      <c r="AW260" s="13" t="s">
        <v>32</v>
      </c>
      <c r="AX260" s="13" t="s">
        <v>75</v>
      </c>
      <c r="AY260" s="244" t="s">
        <v>133</v>
      </c>
    </row>
    <row r="261" s="14" customFormat="1">
      <c r="A261" s="14"/>
      <c r="B261" s="245"/>
      <c r="C261" s="246"/>
      <c r="D261" s="236" t="s">
        <v>141</v>
      </c>
      <c r="E261" s="247" t="s">
        <v>1</v>
      </c>
      <c r="F261" s="248" t="s">
        <v>652</v>
      </c>
      <c r="G261" s="246"/>
      <c r="H261" s="249">
        <v>32.899999999999999</v>
      </c>
      <c r="I261" s="250"/>
      <c r="J261" s="246"/>
      <c r="K261" s="246"/>
      <c r="L261" s="251"/>
      <c r="M261" s="252"/>
      <c r="N261" s="253"/>
      <c r="O261" s="253"/>
      <c r="P261" s="253"/>
      <c r="Q261" s="253"/>
      <c r="R261" s="253"/>
      <c r="S261" s="253"/>
      <c r="T261" s="254"/>
      <c r="U261" s="14"/>
      <c r="V261" s="14"/>
      <c r="W261" s="14"/>
      <c r="X261" s="14"/>
      <c r="Y261" s="14"/>
      <c r="Z261" s="14"/>
      <c r="AA261" s="14"/>
      <c r="AB261" s="14"/>
      <c r="AC261" s="14"/>
      <c r="AD261" s="14"/>
      <c r="AE261" s="14"/>
      <c r="AT261" s="255" t="s">
        <v>141</v>
      </c>
      <c r="AU261" s="255" t="s">
        <v>85</v>
      </c>
      <c r="AV261" s="14" t="s">
        <v>85</v>
      </c>
      <c r="AW261" s="14" t="s">
        <v>32</v>
      </c>
      <c r="AX261" s="14" t="s">
        <v>83</v>
      </c>
      <c r="AY261" s="255" t="s">
        <v>133</v>
      </c>
    </row>
    <row r="262" s="2" customFormat="1" ht="24.15" customHeight="1">
      <c r="A262" s="39"/>
      <c r="B262" s="40"/>
      <c r="C262" s="220" t="s">
        <v>355</v>
      </c>
      <c r="D262" s="220" t="s">
        <v>135</v>
      </c>
      <c r="E262" s="221" t="s">
        <v>416</v>
      </c>
      <c r="F262" s="222" t="s">
        <v>417</v>
      </c>
      <c r="G262" s="223" t="s">
        <v>138</v>
      </c>
      <c r="H262" s="224">
        <v>32.899999999999999</v>
      </c>
      <c r="I262" s="225"/>
      <c r="J262" s="226">
        <f>ROUND(I262*H262,2)</f>
        <v>0</v>
      </c>
      <c r="K262" s="227"/>
      <c r="L262" s="45"/>
      <c r="M262" s="228" t="s">
        <v>1</v>
      </c>
      <c r="N262" s="229" t="s">
        <v>40</v>
      </c>
      <c r="O262" s="92"/>
      <c r="P262" s="230">
        <f>O262*H262</f>
        <v>0</v>
      </c>
      <c r="Q262" s="230">
        <v>0.12966</v>
      </c>
      <c r="R262" s="230">
        <f>Q262*H262</f>
        <v>4.2658139999999998</v>
      </c>
      <c r="S262" s="230">
        <v>0</v>
      </c>
      <c r="T262" s="231">
        <f>S262*H262</f>
        <v>0</v>
      </c>
      <c r="U262" s="39"/>
      <c r="V262" s="39"/>
      <c r="W262" s="39"/>
      <c r="X262" s="39"/>
      <c r="Y262" s="39"/>
      <c r="Z262" s="39"/>
      <c r="AA262" s="39"/>
      <c r="AB262" s="39"/>
      <c r="AC262" s="39"/>
      <c r="AD262" s="39"/>
      <c r="AE262" s="39"/>
      <c r="AR262" s="232" t="s">
        <v>139</v>
      </c>
      <c r="AT262" s="232" t="s">
        <v>135</v>
      </c>
      <c r="AU262" s="232" t="s">
        <v>85</v>
      </c>
      <c r="AY262" s="18" t="s">
        <v>133</v>
      </c>
      <c r="BE262" s="233">
        <f>IF(N262="základní",J262,0)</f>
        <v>0</v>
      </c>
      <c r="BF262" s="233">
        <f>IF(N262="snížená",J262,0)</f>
        <v>0</v>
      </c>
      <c r="BG262" s="233">
        <f>IF(N262="zákl. přenesená",J262,0)</f>
        <v>0</v>
      </c>
      <c r="BH262" s="233">
        <f>IF(N262="sníž. přenesená",J262,0)</f>
        <v>0</v>
      </c>
      <c r="BI262" s="233">
        <f>IF(N262="nulová",J262,0)</f>
        <v>0</v>
      </c>
      <c r="BJ262" s="18" t="s">
        <v>83</v>
      </c>
      <c r="BK262" s="233">
        <f>ROUND(I262*H262,2)</f>
        <v>0</v>
      </c>
      <c r="BL262" s="18" t="s">
        <v>139</v>
      </c>
      <c r="BM262" s="232" t="s">
        <v>772</v>
      </c>
    </row>
    <row r="263" s="13" customFormat="1">
      <c r="A263" s="13"/>
      <c r="B263" s="234"/>
      <c r="C263" s="235"/>
      <c r="D263" s="236" t="s">
        <v>141</v>
      </c>
      <c r="E263" s="237" t="s">
        <v>1</v>
      </c>
      <c r="F263" s="238" t="s">
        <v>773</v>
      </c>
      <c r="G263" s="235"/>
      <c r="H263" s="237" t="s">
        <v>1</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141</v>
      </c>
      <c r="AU263" s="244" t="s">
        <v>85</v>
      </c>
      <c r="AV263" s="13" t="s">
        <v>83</v>
      </c>
      <c r="AW263" s="13" t="s">
        <v>32</v>
      </c>
      <c r="AX263" s="13" t="s">
        <v>75</v>
      </c>
      <c r="AY263" s="244" t="s">
        <v>133</v>
      </c>
    </row>
    <row r="264" s="14" customFormat="1">
      <c r="A264" s="14"/>
      <c r="B264" s="245"/>
      <c r="C264" s="246"/>
      <c r="D264" s="236" t="s">
        <v>141</v>
      </c>
      <c r="E264" s="247" t="s">
        <v>1</v>
      </c>
      <c r="F264" s="248" t="s">
        <v>652</v>
      </c>
      <c r="G264" s="246"/>
      <c r="H264" s="249">
        <v>32.899999999999999</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141</v>
      </c>
      <c r="AU264" s="255" t="s">
        <v>85</v>
      </c>
      <c r="AV264" s="14" t="s">
        <v>85</v>
      </c>
      <c r="AW264" s="14" t="s">
        <v>32</v>
      </c>
      <c r="AX264" s="14" t="s">
        <v>83</v>
      </c>
      <c r="AY264" s="255" t="s">
        <v>133</v>
      </c>
    </row>
    <row r="265" s="12" customFormat="1" ht="22.8" customHeight="1">
      <c r="A265" s="12"/>
      <c r="B265" s="204"/>
      <c r="C265" s="205"/>
      <c r="D265" s="206" t="s">
        <v>74</v>
      </c>
      <c r="E265" s="218" t="s">
        <v>187</v>
      </c>
      <c r="F265" s="218" t="s">
        <v>436</v>
      </c>
      <c r="G265" s="205"/>
      <c r="H265" s="205"/>
      <c r="I265" s="208"/>
      <c r="J265" s="219">
        <f>BK265</f>
        <v>0</v>
      </c>
      <c r="K265" s="205"/>
      <c r="L265" s="210"/>
      <c r="M265" s="211"/>
      <c r="N265" s="212"/>
      <c r="O265" s="212"/>
      <c r="P265" s="213">
        <f>SUM(P266:P308)</f>
        <v>0</v>
      </c>
      <c r="Q265" s="212"/>
      <c r="R265" s="213">
        <f>SUM(R266:R308)</f>
        <v>2.6172600000000004</v>
      </c>
      <c r="S265" s="212"/>
      <c r="T265" s="214">
        <f>SUM(T266:T308)</f>
        <v>0</v>
      </c>
      <c r="U265" s="12"/>
      <c r="V265" s="12"/>
      <c r="W265" s="12"/>
      <c r="X265" s="12"/>
      <c r="Y265" s="12"/>
      <c r="Z265" s="12"/>
      <c r="AA265" s="12"/>
      <c r="AB265" s="12"/>
      <c r="AC265" s="12"/>
      <c r="AD265" s="12"/>
      <c r="AE265" s="12"/>
      <c r="AR265" s="215" t="s">
        <v>83</v>
      </c>
      <c r="AT265" s="216" t="s">
        <v>74</v>
      </c>
      <c r="AU265" s="216" t="s">
        <v>83</v>
      </c>
      <c r="AY265" s="215" t="s">
        <v>133</v>
      </c>
      <c r="BK265" s="217">
        <f>SUM(BK266:BK308)</f>
        <v>0</v>
      </c>
    </row>
    <row r="266" s="2" customFormat="1" ht="16.5" customHeight="1">
      <c r="A266" s="39"/>
      <c r="B266" s="40"/>
      <c r="C266" s="220" t="s">
        <v>360</v>
      </c>
      <c r="D266" s="220" t="s">
        <v>135</v>
      </c>
      <c r="E266" s="221" t="s">
        <v>774</v>
      </c>
      <c r="F266" s="222" t="s">
        <v>775</v>
      </c>
      <c r="G266" s="223" t="s">
        <v>519</v>
      </c>
      <c r="H266" s="224">
        <v>1</v>
      </c>
      <c r="I266" s="225"/>
      <c r="J266" s="226">
        <f>ROUND(I266*H266,2)</f>
        <v>0</v>
      </c>
      <c r="K266" s="227"/>
      <c r="L266" s="45"/>
      <c r="M266" s="228" t="s">
        <v>1</v>
      </c>
      <c r="N266" s="229" t="s">
        <v>40</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139</v>
      </c>
      <c r="AT266" s="232" t="s">
        <v>135</v>
      </c>
      <c r="AU266" s="232" t="s">
        <v>85</v>
      </c>
      <c r="AY266" s="18" t="s">
        <v>133</v>
      </c>
      <c r="BE266" s="233">
        <f>IF(N266="základní",J266,0)</f>
        <v>0</v>
      </c>
      <c r="BF266" s="233">
        <f>IF(N266="snížená",J266,0)</f>
        <v>0</v>
      </c>
      <c r="BG266" s="233">
        <f>IF(N266="zákl. přenesená",J266,0)</f>
        <v>0</v>
      </c>
      <c r="BH266" s="233">
        <f>IF(N266="sníž. přenesená",J266,0)</f>
        <v>0</v>
      </c>
      <c r="BI266" s="233">
        <f>IF(N266="nulová",J266,0)</f>
        <v>0</v>
      </c>
      <c r="BJ266" s="18" t="s">
        <v>83</v>
      </c>
      <c r="BK266" s="233">
        <f>ROUND(I266*H266,2)</f>
        <v>0</v>
      </c>
      <c r="BL266" s="18" t="s">
        <v>139</v>
      </c>
      <c r="BM266" s="232" t="s">
        <v>776</v>
      </c>
    </row>
    <row r="267" s="13" customFormat="1">
      <c r="A267" s="13"/>
      <c r="B267" s="234"/>
      <c r="C267" s="235"/>
      <c r="D267" s="236" t="s">
        <v>141</v>
      </c>
      <c r="E267" s="237" t="s">
        <v>1</v>
      </c>
      <c r="F267" s="238" t="s">
        <v>777</v>
      </c>
      <c r="G267" s="235"/>
      <c r="H267" s="237" t="s">
        <v>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141</v>
      </c>
      <c r="AU267" s="244" t="s">
        <v>85</v>
      </c>
      <c r="AV267" s="13" t="s">
        <v>83</v>
      </c>
      <c r="AW267" s="13" t="s">
        <v>32</v>
      </c>
      <c r="AX267" s="13" t="s">
        <v>75</v>
      </c>
      <c r="AY267" s="244" t="s">
        <v>133</v>
      </c>
    </row>
    <row r="268" s="14" customFormat="1">
      <c r="A268" s="14"/>
      <c r="B268" s="245"/>
      <c r="C268" s="246"/>
      <c r="D268" s="236" t="s">
        <v>141</v>
      </c>
      <c r="E268" s="247" t="s">
        <v>1</v>
      </c>
      <c r="F268" s="248" t="s">
        <v>83</v>
      </c>
      <c r="G268" s="246"/>
      <c r="H268" s="249">
        <v>1</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141</v>
      </c>
      <c r="AU268" s="255" t="s">
        <v>85</v>
      </c>
      <c r="AV268" s="14" t="s">
        <v>85</v>
      </c>
      <c r="AW268" s="14" t="s">
        <v>32</v>
      </c>
      <c r="AX268" s="14" t="s">
        <v>83</v>
      </c>
      <c r="AY268" s="255" t="s">
        <v>133</v>
      </c>
    </row>
    <row r="269" s="2" customFormat="1" ht="16.5" customHeight="1">
      <c r="A269" s="39"/>
      <c r="B269" s="40"/>
      <c r="C269" s="278" t="s">
        <v>365</v>
      </c>
      <c r="D269" s="278" t="s">
        <v>312</v>
      </c>
      <c r="E269" s="279" t="s">
        <v>778</v>
      </c>
      <c r="F269" s="280" t="s">
        <v>779</v>
      </c>
      <c r="G269" s="281" t="s">
        <v>440</v>
      </c>
      <c r="H269" s="282">
        <v>1</v>
      </c>
      <c r="I269" s="283"/>
      <c r="J269" s="284">
        <f>ROUND(I269*H269,2)</f>
        <v>0</v>
      </c>
      <c r="K269" s="285"/>
      <c r="L269" s="286"/>
      <c r="M269" s="287" t="s">
        <v>1</v>
      </c>
      <c r="N269" s="288" t="s">
        <v>40</v>
      </c>
      <c r="O269" s="92"/>
      <c r="P269" s="230">
        <f>O269*H269</f>
        <v>0</v>
      </c>
      <c r="Q269" s="230">
        <v>0.080000000000000002</v>
      </c>
      <c r="R269" s="230">
        <f>Q269*H269</f>
        <v>0.080000000000000002</v>
      </c>
      <c r="S269" s="230">
        <v>0</v>
      </c>
      <c r="T269" s="231">
        <f>S269*H269</f>
        <v>0</v>
      </c>
      <c r="U269" s="39"/>
      <c r="V269" s="39"/>
      <c r="W269" s="39"/>
      <c r="X269" s="39"/>
      <c r="Y269" s="39"/>
      <c r="Z269" s="39"/>
      <c r="AA269" s="39"/>
      <c r="AB269" s="39"/>
      <c r="AC269" s="39"/>
      <c r="AD269" s="39"/>
      <c r="AE269" s="39"/>
      <c r="AR269" s="232" t="s">
        <v>187</v>
      </c>
      <c r="AT269" s="232" t="s">
        <v>312</v>
      </c>
      <c r="AU269" s="232" t="s">
        <v>85</v>
      </c>
      <c r="AY269" s="18" t="s">
        <v>133</v>
      </c>
      <c r="BE269" s="233">
        <f>IF(N269="základní",J269,0)</f>
        <v>0</v>
      </c>
      <c r="BF269" s="233">
        <f>IF(N269="snížená",J269,0)</f>
        <v>0</v>
      </c>
      <c r="BG269" s="233">
        <f>IF(N269="zákl. přenesená",J269,0)</f>
        <v>0</v>
      </c>
      <c r="BH269" s="233">
        <f>IF(N269="sníž. přenesená",J269,0)</f>
        <v>0</v>
      </c>
      <c r="BI269" s="233">
        <f>IF(N269="nulová",J269,0)</f>
        <v>0</v>
      </c>
      <c r="BJ269" s="18" t="s">
        <v>83</v>
      </c>
      <c r="BK269" s="233">
        <f>ROUND(I269*H269,2)</f>
        <v>0</v>
      </c>
      <c r="BL269" s="18" t="s">
        <v>139</v>
      </c>
      <c r="BM269" s="232" t="s">
        <v>780</v>
      </c>
    </row>
    <row r="270" s="14" customFormat="1">
      <c r="A270" s="14"/>
      <c r="B270" s="245"/>
      <c r="C270" s="246"/>
      <c r="D270" s="236" t="s">
        <v>141</v>
      </c>
      <c r="E270" s="247" t="s">
        <v>1</v>
      </c>
      <c r="F270" s="248" t="s">
        <v>83</v>
      </c>
      <c r="G270" s="246"/>
      <c r="H270" s="249">
        <v>1</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141</v>
      </c>
      <c r="AU270" s="255" t="s">
        <v>85</v>
      </c>
      <c r="AV270" s="14" t="s">
        <v>85</v>
      </c>
      <c r="AW270" s="14" t="s">
        <v>32</v>
      </c>
      <c r="AX270" s="14" t="s">
        <v>83</v>
      </c>
      <c r="AY270" s="255" t="s">
        <v>133</v>
      </c>
    </row>
    <row r="271" s="2" customFormat="1" ht="16.5" customHeight="1">
      <c r="A271" s="39"/>
      <c r="B271" s="40"/>
      <c r="C271" s="278" t="s">
        <v>372</v>
      </c>
      <c r="D271" s="278" t="s">
        <v>312</v>
      </c>
      <c r="E271" s="279" t="s">
        <v>781</v>
      </c>
      <c r="F271" s="280" t="s">
        <v>782</v>
      </c>
      <c r="G271" s="281" t="s">
        <v>440</v>
      </c>
      <c r="H271" s="282">
        <v>2</v>
      </c>
      <c r="I271" s="283"/>
      <c r="J271" s="284">
        <f>ROUND(I271*H271,2)</f>
        <v>0</v>
      </c>
      <c r="K271" s="285"/>
      <c r="L271" s="286"/>
      <c r="M271" s="287" t="s">
        <v>1</v>
      </c>
      <c r="N271" s="288" t="s">
        <v>40</v>
      </c>
      <c r="O271" s="92"/>
      <c r="P271" s="230">
        <f>O271*H271</f>
        <v>0</v>
      </c>
      <c r="Q271" s="230">
        <v>0.080000000000000002</v>
      </c>
      <c r="R271" s="230">
        <f>Q271*H271</f>
        <v>0.16</v>
      </c>
      <c r="S271" s="230">
        <v>0</v>
      </c>
      <c r="T271" s="231">
        <f>S271*H271</f>
        <v>0</v>
      </c>
      <c r="U271" s="39"/>
      <c r="V271" s="39"/>
      <c r="W271" s="39"/>
      <c r="X271" s="39"/>
      <c r="Y271" s="39"/>
      <c r="Z271" s="39"/>
      <c r="AA271" s="39"/>
      <c r="AB271" s="39"/>
      <c r="AC271" s="39"/>
      <c r="AD271" s="39"/>
      <c r="AE271" s="39"/>
      <c r="AR271" s="232" t="s">
        <v>187</v>
      </c>
      <c r="AT271" s="232" t="s">
        <v>312</v>
      </c>
      <c r="AU271" s="232" t="s">
        <v>85</v>
      </c>
      <c r="AY271" s="18" t="s">
        <v>133</v>
      </c>
      <c r="BE271" s="233">
        <f>IF(N271="základní",J271,0)</f>
        <v>0</v>
      </c>
      <c r="BF271" s="233">
        <f>IF(N271="snížená",J271,0)</f>
        <v>0</v>
      </c>
      <c r="BG271" s="233">
        <f>IF(N271="zákl. přenesená",J271,0)</f>
        <v>0</v>
      </c>
      <c r="BH271" s="233">
        <f>IF(N271="sníž. přenesená",J271,0)</f>
        <v>0</v>
      </c>
      <c r="BI271" s="233">
        <f>IF(N271="nulová",J271,0)</f>
        <v>0</v>
      </c>
      <c r="BJ271" s="18" t="s">
        <v>83</v>
      </c>
      <c r="BK271" s="233">
        <f>ROUND(I271*H271,2)</f>
        <v>0</v>
      </c>
      <c r="BL271" s="18" t="s">
        <v>139</v>
      </c>
      <c r="BM271" s="232" t="s">
        <v>783</v>
      </c>
    </row>
    <row r="272" s="14" customFormat="1">
      <c r="A272" s="14"/>
      <c r="B272" s="245"/>
      <c r="C272" s="246"/>
      <c r="D272" s="236" t="s">
        <v>141</v>
      </c>
      <c r="E272" s="247" t="s">
        <v>1</v>
      </c>
      <c r="F272" s="248" t="s">
        <v>85</v>
      </c>
      <c r="G272" s="246"/>
      <c r="H272" s="249">
        <v>2</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141</v>
      </c>
      <c r="AU272" s="255" t="s">
        <v>85</v>
      </c>
      <c r="AV272" s="14" t="s">
        <v>85</v>
      </c>
      <c r="AW272" s="14" t="s">
        <v>32</v>
      </c>
      <c r="AX272" s="14" t="s">
        <v>83</v>
      </c>
      <c r="AY272" s="255" t="s">
        <v>133</v>
      </c>
    </row>
    <row r="273" s="2" customFormat="1" ht="16.5" customHeight="1">
      <c r="A273" s="39"/>
      <c r="B273" s="40"/>
      <c r="C273" s="278" t="s">
        <v>377</v>
      </c>
      <c r="D273" s="278" t="s">
        <v>312</v>
      </c>
      <c r="E273" s="279" t="s">
        <v>784</v>
      </c>
      <c r="F273" s="280" t="s">
        <v>785</v>
      </c>
      <c r="G273" s="281" t="s">
        <v>440</v>
      </c>
      <c r="H273" s="282">
        <v>1</v>
      </c>
      <c r="I273" s="283"/>
      <c r="J273" s="284">
        <f>ROUND(I273*H273,2)</f>
        <v>0</v>
      </c>
      <c r="K273" s="285"/>
      <c r="L273" s="286"/>
      <c r="M273" s="287" t="s">
        <v>1</v>
      </c>
      <c r="N273" s="288" t="s">
        <v>40</v>
      </c>
      <c r="O273" s="92"/>
      <c r="P273" s="230">
        <f>O273*H273</f>
        <v>0</v>
      </c>
      <c r="Q273" s="230">
        <v>0.080000000000000002</v>
      </c>
      <c r="R273" s="230">
        <f>Q273*H273</f>
        <v>0.080000000000000002</v>
      </c>
      <c r="S273" s="230">
        <v>0</v>
      </c>
      <c r="T273" s="231">
        <f>S273*H273</f>
        <v>0</v>
      </c>
      <c r="U273" s="39"/>
      <c r="V273" s="39"/>
      <c r="W273" s="39"/>
      <c r="X273" s="39"/>
      <c r="Y273" s="39"/>
      <c r="Z273" s="39"/>
      <c r="AA273" s="39"/>
      <c r="AB273" s="39"/>
      <c r="AC273" s="39"/>
      <c r="AD273" s="39"/>
      <c r="AE273" s="39"/>
      <c r="AR273" s="232" t="s">
        <v>187</v>
      </c>
      <c r="AT273" s="232" t="s">
        <v>312</v>
      </c>
      <c r="AU273" s="232" t="s">
        <v>85</v>
      </c>
      <c r="AY273" s="18" t="s">
        <v>133</v>
      </c>
      <c r="BE273" s="233">
        <f>IF(N273="základní",J273,0)</f>
        <v>0</v>
      </c>
      <c r="BF273" s="233">
        <f>IF(N273="snížená",J273,0)</f>
        <v>0</v>
      </c>
      <c r="BG273" s="233">
        <f>IF(N273="zákl. přenesená",J273,0)</f>
        <v>0</v>
      </c>
      <c r="BH273" s="233">
        <f>IF(N273="sníž. přenesená",J273,0)</f>
        <v>0</v>
      </c>
      <c r="BI273" s="233">
        <f>IF(N273="nulová",J273,0)</f>
        <v>0</v>
      </c>
      <c r="BJ273" s="18" t="s">
        <v>83</v>
      </c>
      <c r="BK273" s="233">
        <f>ROUND(I273*H273,2)</f>
        <v>0</v>
      </c>
      <c r="BL273" s="18" t="s">
        <v>139</v>
      </c>
      <c r="BM273" s="232" t="s">
        <v>786</v>
      </c>
    </row>
    <row r="274" s="14" customFormat="1">
      <c r="A274" s="14"/>
      <c r="B274" s="245"/>
      <c r="C274" s="246"/>
      <c r="D274" s="236" t="s">
        <v>141</v>
      </c>
      <c r="E274" s="247" t="s">
        <v>1</v>
      </c>
      <c r="F274" s="248" t="s">
        <v>83</v>
      </c>
      <c r="G274" s="246"/>
      <c r="H274" s="249">
        <v>1</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141</v>
      </c>
      <c r="AU274" s="255" t="s">
        <v>85</v>
      </c>
      <c r="AV274" s="14" t="s">
        <v>85</v>
      </c>
      <c r="AW274" s="14" t="s">
        <v>32</v>
      </c>
      <c r="AX274" s="14" t="s">
        <v>83</v>
      </c>
      <c r="AY274" s="255" t="s">
        <v>133</v>
      </c>
    </row>
    <row r="275" s="2" customFormat="1" ht="24.9" customHeight="1">
      <c r="A275" s="39"/>
      <c r="B275" s="40"/>
      <c r="C275" s="278" t="s">
        <v>382</v>
      </c>
      <c r="D275" s="278" t="s">
        <v>312</v>
      </c>
      <c r="E275" s="279" t="s">
        <v>787</v>
      </c>
      <c r="F275" s="280" t="s">
        <v>788</v>
      </c>
      <c r="G275" s="281" t="s">
        <v>440</v>
      </c>
      <c r="H275" s="282">
        <v>2</v>
      </c>
      <c r="I275" s="283"/>
      <c r="J275" s="284">
        <f>ROUND(I275*H275,2)</f>
        <v>0</v>
      </c>
      <c r="K275" s="285"/>
      <c r="L275" s="286"/>
      <c r="M275" s="287" t="s">
        <v>1</v>
      </c>
      <c r="N275" s="288" t="s">
        <v>40</v>
      </c>
      <c r="O275" s="92"/>
      <c r="P275" s="230">
        <f>O275*H275</f>
        <v>0</v>
      </c>
      <c r="Q275" s="230">
        <v>0.080000000000000002</v>
      </c>
      <c r="R275" s="230">
        <f>Q275*H275</f>
        <v>0.16</v>
      </c>
      <c r="S275" s="230">
        <v>0</v>
      </c>
      <c r="T275" s="231">
        <f>S275*H275</f>
        <v>0</v>
      </c>
      <c r="U275" s="39"/>
      <c r="V275" s="39"/>
      <c r="W275" s="39"/>
      <c r="X275" s="39"/>
      <c r="Y275" s="39"/>
      <c r="Z275" s="39"/>
      <c r="AA275" s="39"/>
      <c r="AB275" s="39"/>
      <c r="AC275" s="39"/>
      <c r="AD275" s="39"/>
      <c r="AE275" s="39"/>
      <c r="AR275" s="232" t="s">
        <v>187</v>
      </c>
      <c r="AT275" s="232" t="s">
        <v>312</v>
      </c>
      <c r="AU275" s="232" t="s">
        <v>85</v>
      </c>
      <c r="AY275" s="18" t="s">
        <v>133</v>
      </c>
      <c r="BE275" s="233">
        <f>IF(N275="základní",J275,0)</f>
        <v>0</v>
      </c>
      <c r="BF275" s="233">
        <f>IF(N275="snížená",J275,0)</f>
        <v>0</v>
      </c>
      <c r="BG275" s="233">
        <f>IF(N275="zákl. přenesená",J275,0)</f>
        <v>0</v>
      </c>
      <c r="BH275" s="233">
        <f>IF(N275="sníž. přenesená",J275,0)</f>
        <v>0</v>
      </c>
      <c r="BI275" s="233">
        <f>IF(N275="nulová",J275,0)</f>
        <v>0</v>
      </c>
      <c r="BJ275" s="18" t="s">
        <v>83</v>
      </c>
      <c r="BK275" s="233">
        <f>ROUND(I275*H275,2)</f>
        <v>0</v>
      </c>
      <c r="BL275" s="18" t="s">
        <v>139</v>
      </c>
      <c r="BM275" s="232" t="s">
        <v>789</v>
      </c>
    </row>
    <row r="276" s="14" customFormat="1">
      <c r="A276" s="14"/>
      <c r="B276" s="245"/>
      <c r="C276" s="246"/>
      <c r="D276" s="236" t="s">
        <v>141</v>
      </c>
      <c r="E276" s="247" t="s">
        <v>1</v>
      </c>
      <c r="F276" s="248" t="s">
        <v>85</v>
      </c>
      <c r="G276" s="246"/>
      <c r="H276" s="249">
        <v>2</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141</v>
      </c>
      <c r="AU276" s="255" t="s">
        <v>85</v>
      </c>
      <c r="AV276" s="14" t="s">
        <v>85</v>
      </c>
      <c r="AW276" s="14" t="s">
        <v>32</v>
      </c>
      <c r="AX276" s="14" t="s">
        <v>83</v>
      </c>
      <c r="AY276" s="255" t="s">
        <v>133</v>
      </c>
    </row>
    <row r="277" s="2" customFormat="1" ht="16.5" customHeight="1">
      <c r="A277" s="39"/>
      <c r="B277" s="40"/>
      <c r="C277" s="278" t="s">
        <v>387</v>
      </c>
      <c r="D277" s="278" t="s">
        <v>312</v>
      </c>
      <c r="E277" s="279" t="s">
        <v>790</v>
      </c>
      <c r="F277" s="280" t="s">
        <v>791</v>
      </c>
      <c r="G277" s="281" t="s">
        <v>519</v>
      </c>
      <c r="H277" s="282">
        <v>3</v>
      </c>
      <c r="I277" s="283"/>
      <c r="J277" s="284">
        <f>ROUND(I277*H277,2)</f>
        <v>0</v>
      </c>
      <c r="K277" s="285"/>
      <c r="L277" s="286"/>
      <c r="M277" s="287" t="s">
        <v>1</v>
      </c>
      <c r="N277" s="288" t="s">
        <v>40</v>
      </c>
      <c r="O277" s="92"/>
      <c r="P277" s="230">
        <f>O277*H277</f>
        <v>0</v>
      </c>
      <c r="Q277" s="230">
        <v>0.19</v>
      </c>
      <c r="R277" s="230">
        <f>Q277*H277</f>
        <v>0.57000000000000006</v>
      </c>
      <c r="S277" s="230">
        <v>0</v>
      </c>
      <c r="T277" s="231">
        <f>S277*H277</f>
        <v>0</v>
      </c>
      <c r="U277" s="39"/>
      <c r="V277" s="39"/>
      <c r="W277" s="39"/>
      <c r="X277" s="39"/>
      <c r="Y277" s="39"/>
      <c r="Z277" s="39"/>
      <c r="AA277" s="39"/>
      <c r="AB277" s="39"/>
      <c r="AC277" s="39"/>
      <c r="AD277" s="39"/>
      <c r="AE277" s="39"/>
      <c r="AR277" s="232" t="s">
        <v>187</v>
      </c>
      <c r="AT277" s="232" t="s">
        <v>312</v>
      </c>
      <c r="AU277" s="232" t="s">
        <v>85</v>
      </c>
      <c r="AY277" s="18" t="s">
        <v>133</v>
      </c>
      <c r="BE277" s="233">
        <f>IF(N277="základní",J277,0)</f>
        <v>0</v>
      </c>
      <c r="BF277" s="233">
        <f>IF(N277="snížená",J277,0)</f>
        <v>0</v>
      </c>
      <c r="BG277" s="233">
        <f>IF(N277="zákl. přenesená",J277,0)</f>
        <v>0</v>
      </c>
      <c r="BH277" s="233">
        <f>IF(N277="sníž. přenesená",J277,0)</f>
        <v>0</v>
      </c>
      <c r="BI277" s="233">
        <f>IF(N277="nulová",J277,0)</f>
        <v>0</v>
      </c>
      <c r="BJ277" s="18" t="s">
        <v>83</v>
      </c>
      <c r="BK277" s="233">
        <f>ROUND(I277*H277,2)</f>
        <v>0</v>
      </c>
      <c r="BL277" s="18" t="s">
        <v>139</v>
      </c>
      <c r="BM277" s="232" t="s">
        <v>792</v>
      </c>
    </row>
    <row r="278" s="13" customFormat="1">
      <c r="A278" s="13"/>
      <c r="B278" s="234"/>
      <c r="C278" s="235"/>
      <c r="D278" s="236" t="s">
        <v>141</v>
      </c>
      <c r="E278" s="237" t="s">
        <v>1</v>
      </c>
      <c r="F278" s="238" t="s">
        <v>793</v>
      </c>
      <c r="G278" s="235"/>
      <c r="H278" s="237" t="s">
        <v>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141</v>
      </c>
      <c r="AU278" s="244" t="s">
        <v>85</v>
      </c>
      <c r="AV278" s="13" t="s">
        <v>83</v>
      </c>
      <c r="AW278" s="13" t="s">
        <v>32</v>
      </c>
      <c r="AX278" s="13" t="s">
        <v>75</v>
      </c>
      <c r="AY278" s="244" t="s">
        <v>133</v>
      </c>
    </row>
    <row r="279" s="14" customFormat="1">
      <c r="A279" s="14"/>
      <c r="B279" s="245"/>
      <c r="C279" s="246"/>
      <c r="D279" s="236" t="s">
        <v>141</v>
      </c>
      <c r="E279" s="247" t="s">
        <v>1</v>
      </c>
      <c r="F279" s="248" t="s">
        <v>153</v>
      </c>
      <c r="G279" s="246"/>
      <c r="H279" s="249">
        <v>3</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141</v>
      </c>
      <c r="AU279" s="255" t="s">
        <v>85</v>
      </c>
      <c r="AV279" s="14" t="s">
        <v>85</v>
      </c>
      <c r="AW279" s="14" t="s">
        <v>32</v>
      </c>
      <c r="AX279" s="14" t="s">
        <v>83</v>
      </c>
      <c r="AY279" s="255" t="s">
        <v>133</v>
      </c>
    </row>
    <row r="280" s="2" customFormat="1" ht="16.5" customHeight="1">
      <c r="A280" s="39"/>
      <c r="B280" s="40"/>
      <c r="C280" s="278" t="s">
        <v>393</v>
      </c>
      <c r="D280" s="278" t="s">
        <v>312</v>
      </c>
      <c r="E280" s="279" t="s">
        <v>794</v>
      </c>
      <c r="F280" s="280" t="s">
        <v>795</v>
      </c>
      <c r="G280" s="281" t="s">
        <v>519</v>
      </c>
      <c r="H280" s="282">
        <v>1</v>
      </c>
      <c r="I280" s="283"/>
      <c r="J280" s="284">
        <f>ROUND(I280*H280,2)</f>
        <v>0</v>
      </c>
      <c r="K280" s="285"/>
      <c r="L280" s="286"/>
      <c r="M280" s="287" t="s">
        <v>1</v>
      </c>
      <c r="N280" s="288" t="s">
        <v>40</v>
      </c>
      <c r="O280" s="92"/>
      <c r="P280" s="230">
        <f>O280*H280</f>
        <v>0</v>
      </c>
      <c r="Q280" s="230">
        <v>0.19</v>
      </c>
      <c r="R280" s="230">
        <f>Q280*H280</f>
        <v>0.19</v>
      </c>
      <c r="S280" s="230">
        <v>0</v>
      </c>
      <c r="T280" s="231">
        <f>S280*H280</f>
        <v>0</v>
      </c>
      <c r="U280" s="39"/>
      <c r="V280" s="39"/>
      <c r="W280" s="39"/>
      <c r="X280" s="39"/>
      <c r="Y280" s="39"/>
      <c r="Z280" s="39"/>
      <c r="AA280" s="39"/>
      <c r="AB280" s="39"/>
      <c r="AC280" s="39"/>
      <c r="AD280" s="39"/>
      <c r="AE280" s="39"/>
      <c r="AR280" s="232" t="s">
        <v>187</v>
      </c>
      <c r="AT280" s="232" t="s">
        <v>312</v>
      </c>
      <c r="AU280" s="232" t="s">
        <v>85</v>
      </c>
      <c r="AY280" s="18" t="s">
        <v>133</v>
      </c>
      <c r="BE280" s="233">
        <f>IF(N280="základní",J280,0)</f>
        <v>0</v>
      </c>
      <c r="BF280" s="233">
        <f>IF(N280="snížená",J280,0)</f>
        <v>0</v>
      </c>
      <c r="BG280" s="233">
        <f>IF(N280="zákl. přenesená",J280,0)</f>
        <v>0</v>
      </c>
      <c r="BH280" s="233">
        <f>IF(N280="sníž. přenesená",J280,0)</f>
        <v>0</v>
      </c>
      <c r="BI280" s="233">
        <f>IF(N280="nulová",J280,0)</f>
        <v>0</v>
      </c>
      <c r="BJ280" s="18" t="s">
        <v>83</v>
      </c>
      <c r="BK280" s="233">
        <f>ROUND(I280*H280,2)</f>
        <v>0</v>
      </c>
      <c r="BL280" s="18" t="s">
        <v>139</v>
      </c>
      <c r="BM280" s="232" t="s">
        <v>796</v>
      </c>
    </row>
    <row r="281" s="14" customFormat="1">
      <c r="A281" s="14"/>
      <c r="B281" s="245"/>
      <c r="C281" s="246"/>
      <c r="D281" s="236" t="s">
        <v>141</v>
      </c>
      <c r="E281" s="247" t="s">
        <v>1</v>
      </c>
      <c r="F281" s="248" t="s">
        <v>83</v>
      </c>
      <c r="G281" s="246"/>
      <c r="H281" s="249">
        <v>1</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141</v>
      </c>
      <c r="AU281" s="255" t="s">
        <v>85</v>
      </c>
      <c r="AV281" s="14" t="s">
        <v>85</v>
      </c>
      <c r="AW281" s="14" t="s">
        <v>32</v>
      </c>
      <c r="AX281" s="14" t="s">
        <v>83</v>
      </c>
      <c r="AY281" s="255" t="s">
        <v>133</v>
      </c>
    </row>
    <row r="282" s="2" customFormat="1" ht="16.5" customHeight="1">
      <c r="A282" s="39"/>
      <c r="B282" s="40"/>
      <c r="C282" s="278" t="s">
        <v>398</v>
      </c>
      <c r="D282" s="278" t="s">
        <v>312</v>
      </c>
      <c r="E282" s="279" t="s">
        <v>797</v>
      </c>
      <c r="F282" s="280" t="s">
        <v>798</v>
      </c>
      <c r="G282" s="281" t="s">
        <v>440</v>
      </c>
      <c r="H282" s="282">
        <v>3</v>
      </c>
      <c r="I282" s="283"/>
      <c r="J282" s="284">
        <f>ROUND(I282*H282,2)</f>
        <v>0</v>
      </c>
      <c r="K282" s="285"/>
      <c r="L282" s="286"/>
      <c r="M282" s="287" t="s">
        <v>1</v>
      </c>
      <c r="N282" s="288" t="s">
        <v>40</v>
      </c>
      <c r="O282" s="92"/>
      <c r="P282" s="230">
        <f>O282*H282</f>
        <v>0</v>
      </c>
      <c r="Q282" s="230">
        <v>0.099000000000000005</v>
      </c>
      <c r="R282" s="230">
        <f>Q282*H282</f>
        <v>0.29700000000000004</v>
      </c>
      <c r="S282" s="230">
        <v>0</v>
      </c>
      <c r="T282" s="231">
        <f>S282*H282</f>
        <v>0</v>
      </c>
      <c r="U282" s="39"/>
      <c r="V282" s="39"/>
      <c r="W282" s="39"/>
      <c r="X282" s="39"/>
      <c r="Y282" s="39"/>
      <c r="Z282" s="39"/>
      <c r="AA282" s="39"/>
      <c r="AB282" s="39"/>
      <c r="AC282" s="39"/>
      <c r="AD282" s="39"/>
      <c r="AE282" s="39"/>
      <c r="AR282" s="232" t="s">
        <v>187</v>
      </c>
      <c r="AT282" s="232" t="s">
        <v>312</v>
      </c>
      <c r="AU282" s="232" t="s">
        <v>85</v>
      </c>
      <c r="AY282" s="18" t="s">
        <v>133</v>
      </c>
      <c r="BE282" s="233">
        <f>IF(N282="základní",J282,0)</f>
        <v>0</v>
      </c>
      <c r="BF282" s="233">
        <f>IF(N282="snížená",J282,0)</f>
        <v>0</v>
      </c>
      <c r="BG282" s="233">
        <f>IF(N282="zákl. přenesená",J282,0)</f>
        <v>0</v>
      </c>
      <c r="BH282" s="233">
        <f>IF(N282="sníž. přenesená",J282,0)</f>
        <v>0</v>
      </c>
      <c r="BI282" s="233">
        <f>IF(N282="nulová",J282,0)</f>
        <v>0</v>
      </c>
      <c r="BJ282" s="18" t="s">
        <v>83</v>
      </c>
      <c r="BK282" s="233">
        <f>ROUND(I282*H282,2)</f>
        <v>0</v>
      </c>
      <c r="BL282" s="18" t="s">
        <v>139</v>
      </c>
      <c r="BM282" s="232" t="s">
        <v>799</v>
      </c>
    </row>
    <row r="283" s="14" customFormat="1">
      <c r="A283" s="14"/>
      <c r="B283" s="245"/>
      <c r="C283" s="246"/>
      <c r="D283" s="236" t="s">
        <v>141</v>
      </c>
      <c r="E283" s="247" t="s">
        <v>1</v>
      </c>
      <c r="F283" s="248" t="s">
        <v>153</v>
      </c>
      <c r="G283" s="246"/>
      <c r="H283" s="249">
        <v>3</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141</v>
      </c>
      <c r="AU283" s="255" t="s">
        <v>85</v>
      </c>
      <c r="AV283" s="14" t="s">
        <v>85</v>
      </c>
      <c r="AW283" s="14" t="s">
        <v>32</v>
      </c>
      <c r="AX283" s="14" t="s">
        <v>83</v>
      </c>
      <c r="AY283" s="255" t="s">
        <v>133</v>
      </c>
    </row>
    <row r="284" s="2" customFormat="1" ht="24.9" customHeight="1">
      <c r="A284" s="39"/>
      <c r="B284" s="40"/>
      <c r="C284" s="278" t="s">
        <v>404</v>
      </c>
      <c r="D284" s="278" t="s">
        <v>312</v>
      </c>
      <c r="E284" s="279" t="s">
        <v>800</v>
      </c>
      <c r="F284" s="280" t="s">
        <v>801</v>
      </c>
      <c r="G284" s="281" t="s">
        <v>440</v>
      </c>
      <c r="H284" s="282">
        <v>2</v>
      </c>
      <c r="I284" s="283"/>
      <c r="J284" s="284">
        <f>ROUND(I284*H284,2)</f>
        <v>0</v>
      </c>
      <c r="K284" s="285"/>
      <c r="L284" s="286"/>
      <c r="M284" s="287" t="s">
        <v>1</v>
      </c>
      <c r="N284" s="288" t="s">
        <v>40</v>
      </c>
      <c r="O284" s="92"/>
      <c r="P284" s="230">
        <f>O284*H284</f>
        <v>0</v>
      </c>
      <c r="Q284" s="230">
        <v>0.080000000000000002</v>
      </c>
      <c r="R284" s="230">
        <f>Q284*H284</f>
        <v>0.16</v>
      </c>
      <c r="S284" s="230">
        <v>0</v>
      </c>
      <c r="T284" s="231">
        <f>S284*H284</f>
        <v>0</v>
      </c>
      <c r="U284" s="39"/>
      <c r="V284" s="39"/>
      <c r="W284" s="39"/>
      <c r="X284" s="39"/>
      <c r="Y284" s="39"/>
      <c r="Z284" s="39"/>
      <c r="AA284" s="39"/>
      <c r="AB284" s="39"/>
      <c r="AC284" s="39"/>
      <c r="AD284" s="39"/>
      <c r="AE284" s="39"/>
      <c r="AR284" s="232" t="s">
        <v>187</v>
      </c>
      <c r="AT284" s="232" t="s">
        <v>312</v>
      </c>
      <c r="AU284" s="232" t="s">
        <v>85</v>
      </c>
      <c r="AY284" s="18" t="s">
        <v>133</v>
      </c>
      <c r="BE284" s="233">
        <f>IF(N284="základní",J284,0)</f>
        <v>0</v>
      </c>
      <c r="BF284" s="233">
        <f>IF(N284="snížená",J284,0)</f>
        <v>0</v>
      </c>
      <c r="BG284" s="233">
        <f>IF(N284="zákl. přenesená",J284,0)</f>
        <v>0</v>
      </c>
      <c r="BH284" s="233">
        <f>IF(N284="sníž. přenesená",J284,0)</f>
        <v>0</v>
      </c>
      <c r="BI284" s="233">
        <f>IF(N284="nulová",J284,0)</f>
        <v>0</v>
      </c>
      <c r="BJ284" s="18" t="s">
        <v>83</v>
      </c>
      <c r="BK284" s="233">
        <f>ROUND(I284*H284,2)</f>
        <v>0</v>
      </c>
      <c r="BL284" s="18" t="s">
        <v>139</v>
      </c>
      <c r="BM284" s="232" t="s">
        <v>802</v>
      </c>
    </row>
    <row r="285" s="14" customFormat="1">
      <c r="A285" s="14"/>
      <c r="B285" s="245"/>
      <c r="C285" s="246"/>
      <c r="D285" s="236" t="s">
        <v>141</v>
      </c>
      <c r="E285" s="247" t="s">
        <v>1</v>
      </c>
      <c r="F285" s="248" t="s">
        <v>85</v>
      </c>
      <c r="G285" s="246"/>
      <c r="H285" s="249">
        <v>2</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141</v>
      </c>
      <c r="AU285" s="255" t="s">
        <v>85</v>
      </c>
      <c r="AV285" s="14" t="s">
        <v>85</v>
      </c>
      <c r="AW285" s="14" t="s">
        <v>32</v>
      </c>
      <c r="AX285" s="14" t="s">
        <v>83</v>
      </c>
      <c r="AY285" s="255" t="s">
        <v>133</v>
      </c>
    </row>
    <row r="286" s="2" customFormat="1" ht="16.5" customHeight="1">
      <c r="A286" s="39"/>
      <c r="B286" s="40"/>
      <c r="C286" s="278" t="s">
        <v>410</v>
      </c>
      <c r="D286" s="278" t="s">
        <v>312</v>
      </c>
      <c r="E286" s="279" t="s">
        <v>803</v>
      </c>
      <c r="F286" s="280" t="s">
        <v>804</v>
      </c>
      <c r="G286" s="281" t="s">
        <v>440</v>
      </c>
      <c r="H286" s="282">
        <v>2</v>
      </c>
      <c r="I286" s="283"/>
      <c r="J286" s="284">
        <f>ROUND(I286*H286,2)</f>
        <v>0</v>
      </c>
      <c r="K286" s="285"/>
      <c r="L286" s="286"/>
      <c r="M286" s="287" t="s">
        <v>1</v>
      </c>
      <c r="N286" s="288" t="s">
        <v>40</v>
      </c>
      <c r="O286" s="92"/>
      <c r="P286" s="230">
        <f>O286*H286</f>
        <v>0</v>
      </c>
      <c r="Q286" s="230">
        <v>0.080000000000000002</v>
      </c>
      <c r="R286" s="230">
        <f>Q286*H286</f>
        <v>0.16</v>
      </c>
      <c r="S286" s="230">
        <v>0</v>
      </c>
      <c r="T286" s="231">
        <f>S286*H286</f>
        <v>0</v>
      </c>
      <c r="U286" s="39"/>
      <c r="V286" s="39"/>
      <c r="W286" s="39"/>
      <c r="X286" s="39"/>
      <c r="Y286" s="39"/>
      <c r="Z286" s="39"/>
      <c r="AA286" s="39"/>
      <c r="AB286" s="39"/>
      <c r="AC286" s="39"/>
      <c r="AD286" s="39"/>
      <c r="AE286" s="39"/>
      <c r="AR286" s="232" t="s">
        <v>187</v>
      </c>
      <c r="AT286" s="232" t="s">
        <v>312</v>
      </c>
      <c r="AU286" s="232" t="s">
        <v>85</v>
      </c>
      <c r="AY286" s="18" t="s">
        <v>133</v>
      </c>
      <c r="BE286" s="233">
        <f>IF(N286="základní",J286,0)</f>
        <v>0</v>
      </c>
      <c r="BF286" s="233">
        <f>IF(N286="snížená",J286,0)</f>
        <v>0</v>
      </c>
      <c r="BG286" s="233">
        <f>IF(N286="zákl. přenesená",J286,0)</f>
        <v>0</v>
      </c>
      <c r="BH286" s="233">
        <f>IF(N286="sníž. přenesená",J286,0)</f>
        <v>0</v>
      </c>
      <c r="BI286" s="233">
        <f>IF(N286="nulová",J286,0)</f>
        <v>0</v>
      </c>
      <c r="BJ286" s="18" t="s">
        <v>83</v>
      </c>
      <c r="BK286" s="233">
        <f>ROUND(I286*H286,2)</f>
        <v>0</v>
      </c>
      <c r="BL286" s="18" t="s">
        <v>139</v>
      </c>
      <c r="BM286" s="232" t="s">
        <v>805</v>
      </c>
    </row>
    <row r="287" s="14" customFormat="1">
      <c r="A287" s="14"/>
      <c r="B287" s="245"/>
      <c r="C287" s="246"/>
      <c r="D287" s="236" t="s">
        <v>141</v>
      </c>
      <c r="E287" s="247" t="s">
        <v>1</v>
      </c>
      <c r="F287" s="248" t="s">
        <v>85</v>
      </c>
      <c r="G287" s="246"/>
      <c r="H287" s="249">
        <v>2</v>
      </c>
      <c r="I287" s="250"/>
      <c r="J287" s="246"/>
      <c r="K287" s="246"/>
      <c r="L287" s="251"/>
      <c r="M287" s="252"/>
      <c r="N287" s="253"/>
      <c r="O287" s="253"/>
      <c r="P287" s="253"/>
      <c r="Q287" s="253"/>
      <c r="R287" s="253"/>
      <c r="S287" s="253"/>
      <c r="T287" s="254"/>
      <c r="U287" s="14"/>
      <c r="V287" s="14"/>
      <c r="W287" s="14"/>
      <c r="X287" s="14"/>
      <c r="Y287" s="14"/>
      <c r="Z287" s="14"/>
      <c r="AA287" s="14"/>
      <c r="AB287" s="14"/>
      <c r="AC287" s="14"/>
      <c r="AD287" s="14"/>
      <c r="AE287" s="14"/>
      <c r="AT287" s="255" t="s">
        <v>141</v>
      </c>
      <c r="AU287" s="255" t="s">
        <v>85</v>
      </c>
      <c r="AV287" s="14" t="s">
        <v>85</v>
      </c>
      <c r="AW287" s="14" t="s">
        <v>32</v>
      </c>
      <c r="AX287" s="14" t="s">
        <v>83</v>
      </c>
      <c r="AY287" s="255" t="s">
        <v>133</v>
      </c>
    </row>
    <row r="288" s="2" customFormat="1" ht="16.5" customHeight="1">
      <c r="A288" s="39"/>
      <c r="B288" s="40"/>
      <c r="C288" s="278" t="s">
        <v>415</v>
      </c>
      <c r="D288" s="278" t="s">
        <v>312</v>
      </c>
      <c r="E288" s="279" t="s">
        <v>806</v>
      </c>
      <c r="F288" s="280" t="s">
        <v>807</v>
      </c>
      <c r="G288" s="281" t="s">
        <v>440</v>
      </c>
      <c r="H288" s="282">
        <v>1</v>
      </c>
      <c r="I288" s="283"/>
      <c r="J288" s="284">
        <f>ROUND(I288*H288,2)</f>
        <v>0</v>
      </c>
      <c r="K288" s="285"/>
      <c r="L288" s="286"/>
      <c r="M288" s="287" t="s">
        <v>1</v>
      </c>
      <c r="N288" s="288" t="s">
        <v>40</v>
      </c>
      <c r="O288" s="92"/>
      <c r="P288" s="230">
        <f>O288*H288</f>
        <v>0</v>
      </c>
      <c r="Q288" s="230">
        <v>0.080000000000000002</v>
      </c>
      <c r="R288" s="230">
        <f>Q288*H288</f>
        <v>0.080000000000000002</v>
      </c>
      <c r="S288" s="230">
        <v>0</v>
      </c>
      <c r="T288" s="231">
        <f>S288*H288</f>
        <v>0</v>
      </c>
      <c r="U288" s="39"/>
      <c r="V288" s="39"/>
      <c r="W288" s="39"/>
      <c r="X288" s="39"/>
      <c r="Y288" s="39"/>
      <c r="Z288" s="39"/>
      <c r="AA288" s="39"/>
      <c r="AB288" s="39"/>
      <c r="AC288" s="39"/>
      <c r="AD288" s="39"/>
      <c r="AE288" s="39"/>
      <c r="AR288" s="232" t="s">
        <v>187</v>
      </c>
      <c r="AT288" s="232" t="s">
        <v>312</v>
      </c>
      <c r="AU288" s="232" t="s">
        <v>85</v>
      </c>
      <c r="AY288" s="18" t="s">
        <v>133</v>
      </c>
      <c r="BE288" s="233">
        <f>IF(N288="základní",J288,0)</f>
        <v>0</v>
      </c>
      <c r="BF288" s="233">
        <f>IF(N288="snížená",J288,0)</f>
        <v>0</v>
      </c>
      <c r="BG288" s="233">
        <f>IF(N288="zákl. přenesená",J288,0)</f>
        <v>0</v>
      </c>
      <c r="BH288" s="233">
        <f>IF(N288="sníž. přenesená",J288,0)</f>
        <v>0</v>
      </c>
      <c r="BI288" s="233">
        <f>IF(N288="nulová",J288,0)</f>
        <v>0</v>
      </c>
      <c r="BJ288" s="18" t="s">
        <v>83</v>
      </c>
      <c r="BK288" s="233">
        <f>ROUND(I288*H288,2)</f>
        <v>0</v>
      </c>
      <c r="BL288" s="18" t="s">
        <v>139</v>
      </c>
      <c r="BM288" s="232" t="s">
        <v>808</v>
      </c>
    </row>
    <row r="289" s="14" customFormat="1">
      <c r="A289" s="14"/>
      <c r="B289" s="245"/>
      <c r="C289" s="246"/>
      <c r="D289" s="236" t="s">
        <v>141</v>
      </c>
      <c r="E289" s="247" t="s">
        <v>1</v>
      </c>
      <c r="F289" s="248" t="s">
        <v>83</v>
      </c>
      <c r="G289" s="246"/>
      <c r="H289" s="249">
        <v>1</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141</v>
      </c>
      <c r="AU289" s="255" t="s">
        <v>85</v>
      </c>
      <c r="AV289" s="14" t="s">
        <v>85</v>
      </c>
      <c r="AW289" s="14" t="s">
        <v>32</v>
      </c>
      <c r="AX289" s="14" t="s">
        <v>83</v>
      </c>
      <c r="AY289" s="255" t="s">
        <v>133</v>
      </c>
    </row>
    <row r="290" s="2" customFormat="1" ht="16.5" customHeight="1">
      <c r="A290" s="39"/>
      <c r="B290" s="40"/>
      <c r="C290" s="278" t="s">
        <v>420</v>
      </c>
      <c r="D290" s="278" t="s">
        <v>312</v>
      </c>
      <c r="E290" s="279" t="s">
        <v>809</v>
      </c>
      <c r="F290" s="280" t="s">
        <v>810</v>
      </c>
      <c r="G290" s="281" t="s">
        <v>440</v>
      </c>
      <c r="H290" s="282">
        <v>1</v>
      </c>
      <c r="I290" s="283"/>
      <c r="J290" s="284">
        <f>ROUND(I290*H290,2)</f>
        <v>0</v>
      </c>
      <c r="K290" s="285"/>
      <c r="L290" s="286"/>
      <c r="M290" s="287" t="s">
        <v>1</v>
      </c>
      <c r="N290" s="288" t="s">
        <v>40</v>
      </c>
      <c r="O290" s="92"/>
      <c r="P290" s="230">
        <f>O290*H290</f>
        <v>0</v>
      </c>
      <c r="Q290" s="230">
        <v>0.059999999999999998</v>
      </c>
      <c r="R290" s="230">
        <f>Q290*H290</f>
        <v>0.059999999999999998</v>
      </c>
      <c r="S290" s="230">
        <v>0</v>
      </c>
      <c r="T290" s="231">
        <f>S290*H290</f>
        <v>0</v>
      </c>
      <c r="U290" s="39"/>
      <c r="V290" s="39"/>
      <c r="W290" s="39"/>
      <c r="X290" s="39"/>
      <c r="Y290" s="39"/>
      <c r="Z290" s="39"/>
      <c r="AA290" s="39"/>
      <c r="AB290" s="39"/>
      <c r="AC290" s="39"/>
      <c r="AD290" s="39"/>
      <c r="AE290" s="39"/>
      <c r="AR290" s="232" t="s">
        <v>187</v>
      </c>
      <c r="AT290" s="232" t="s">
        <v>312</v>
      </c>
      <c r="AU290" s="232" t="s">
        <v>85</v>
      </c>
      <c r="AY290" s="18" t="s">
        <v>133</v>
      </c>
      <c r="BE290" s="233">
        <f>IF(N290="základní",J290,0)</f>
        <v>0</v>
      </c>
      <c r="BF290" s="233">
        <f>IF(N290="snížená",J290,0)</f>
        <v>0</v>
      </c>
      <c r="BG290" s="233">
        <f>IF(N290="zákl. přenesená",J290,0)</f>
        <v>0</v>
      </c>
      <c r="BH290" s="233">
        <f>IF(N290="sníž. přenesená",J290,0)</f>
        <v>0</v>
      </c>
      <c r="BI290" s="233">
        <f>IF(N290="nulová",J290,0)</f>
        <v>0</v>
      </c>
      <c r="BJ290" s="18" t="s">
        <v>83</v>
      </c>
      <c r="BK290" s="233">
        <f>ROUND(I290*H290,2)</f>
        <v>0</v>
      </c>
      <c r="BL290" s="18" t="s">
        <v>139</v>
      </c>
      <c r="BM290" s="232" t="s">
        <v>811</v>
      </c>
    </row>
    <row r="291" s="14" customFormat="1">
      <c r="A291" s="14"/>
      <c r="B291" s="245"/>
      <c r="C291" s="246"/>
      <c r="D291" s="236" t="s">
        <v>141</v>
      </c>
      <c r="E291" s="247" t="s">
        <v>1</v>
      </c>
      <c r="F291" s="248" t="s">
        <v>83</v>
      </c>
      <c r="G291" s="246"/>
      <c r="H291" s="249">
        <v>1</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141</v>
      </c>
      <c r="AU291" s="255" t="s">
        <v>85</v>
      </c>
      <c r="AV291" s="14" t="s">
        <v>85</v>
      </c>
      <c r="AW291" s="14" t="s">
        <v>32</v>
      </c>
      <c r="AX291" s="14" t="s">
        <v>83</v>
      </c>
      <c r="AY291" s="255" t="s">
        <v>133</v>
      </c>
    </row>
    <row r="292" s="2" customFormat="1" ht="16.5" customHeight="1">
      <c r="A292" s="39"/>
      <c r="B292" s="40"/>
      <c r="C292" s="278" t="s">
        <v>425</v>
      </c>
      <c r="D292" s="278" t="s">
        <v>312</v>
      </c>
      <c r="E292" s="279" t="s">
        <v>812</v>
      </c>
      <c r="F292" s="280" t="s">
        <v>813</v>
      </c>
      <c r="G292" s="281" t="s">
        <v>440</v>
      </c>
      <c r="H292" s="282">
        <v>2</v>
      </c>
      <c r="I292" s="283"/>
      <c r="J292" s="284">
        <f>ROUND(I292*H292,2)</f>
        <v>0</v>
      </c>
      <c r="K292" s="285"/>
      <c r="L292" s="286"/>
      <c r="M292" s="287" t="s">
        <v>1</v>
      </c>
      <c r="N292" s="288" t="s">
        <v>40</v>
      </c>
      <c r="O292" s="92"/>
      <c r="P292" s="230">
        <f>O292*H292</f>
        <v>0</v>
      </c>
      <c r="Q292" s="230">
        <v>0.080000000000000002</v>
      </c>
      <c r="R292" s="230">
        <f>Q292*H292</f>
        <v>0.16</v>
      </c>
      <c r="S292" s="230">
        <v>0</v>
      </c>
      <c r="T292" s="231">
        <f>S292*H292</f>
        <v>0</v>
      </c>
      <c r="U292" s="39"/>
      <c r="V292" s="39"/>
      <c r="W292" s="39"/>
      <c r="X292" s="39"/>
      <c r="Y292" s="39"/>
      <c r="Z292" s="39"/>
      <c r="AA292" s="39"/>
      <c r="AB292" s="39"/>
      <c r="AC292" s="39"/>
      <c r="AD292" s="39"/>
      <c r="AE292" s="39"/>
      <c r="AR292" s="232" t="s">
        <v>187</v>
      </c>
      <c r="AT292" s="232" t="s">
        <v>312</v>
      </c>
      <c r="AU292" s="232" t="s">
        <v>85</v>
      </c>
      <c r="AY292" s="18" t="s">
        <v>133</v>
      </c>
      <c r="BE292" s="233">
        <f>IF(N292="základní",J292,0)</f>
        <v>0</v>
      </c>
      <c r="BF292" s="233">
        <f>IF(N292="snížená",J292,0)</f>
        <v>0</v>
      </c>
      <c r="BG292" s="233">
        <f>IF(N292="zákl. přenesená",J292,0)</f>
        <v>0</v>
      </c>
      <c r="BH292" s="233">
        <f>IF(N292="sníž. přenesená",J292,0)</f>
        <v>0</v>
      </c>
      <c r="BI292" s="233">
        <f>IF(N292="nulová",J292,0)</f>
        <v>0</v>
      </c>
      <c r="BJ292" s="18" t="s">
        <v>83</v>
      </c>
      <c r="BK292" s="233">
        <f>ROUND(I292*H292,2)</f>
        <v>0</v>
      </c>
      <c r="BL292" s="18" t="s">
        <v>139</v>
      </c>
      <c r="BM292" s="232" t="s">
        <v>814</v>
      </c>
    </row>
    <row r="293" s="14" customFormat="1">
      <c r="A293" s="14"/>
      <c r="B293" s="245"/>
      <c r="C293" s="246"/>
      <c r="D293" s="236" t="s">
        <v>141</v>
      </c>
      <c r="E293" s="247" t="s">
        <v>1</v>
      </c>
      <c r="F293" s="248" t="s">
        <v>85</v>
      </c>
      <c r="G293" s="246"/>
      <c r="H293" s="249">
        <v>2</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141</v>
      </c>
      <c r="AU293" s="255" t="s">
        <v>85</v>
      </c>
      <c r="AV293" s="14" t="s">
        <v>85</v>
      </c>
      <c r="AW293" s="14" t="s">
        <v>32</v>
      </c>
      <c r="AX293" s="14" t="s">
        <v>83</v>
      </c>
      <c r="AY293" s="255" t="s">
        <v>133</v>
      </c>
    </row>
    <row r="294" s="2" customFormat="1" ht="16.5" customHeight="1">
      <c r="A294" s="39"/>
      <c r="B294" s="40"/>
      <c r="C294" s="278" t="s">
        <v>431</v>
      </c>
      <c r="D294" s="278" t="s">
        <v>312</v>
      </c>
      <c r="E294" s="279" t="s">
        <v>815</v>
      </c>
      <c r="F294" s="280" t="s">
        <v>816</v>
      </c>
      <c r="G294" s="281" t="s">
        <v>440</v>
      </c>
      <c r="H294" s="282">
        <v>1</v>
      </c>
      <c r="I294" s="283"/>
      <c r="J294" s="284">
        <f>ROUND(I294*H294,2)</f>
        <v>0</v>
      </c>
      <c r="K294" s="285"/>
      <c r="L294" s="286"/>
      <c r="M294" s="287" t="s">
        <v>1</v>
      </c>
      <c r="N294" s="288" t="s">
        <v>40</v>
      </c>
      <c r="O294" s="92"/>
      <c r="P294" s="230">
        <f>O294*H294</f>
        <v>0</v>
      </c>
      <c r="Q294" s="230">
        <v>0.059999999999999998</v>
      </c>
      <c r="R294" s="230">
        <f>Q294*H294</f>
        <v>0.059999999999999998</v>
      </c>
      <c r="S294" s="230">
        <v>0</v>
      </c>
      <c r="T294" s="231">
        <f>S294*H294</f>
        <v>0</v>
      </c>
      <c r="U294" s="39"/>
      <c r="V294" s="39"/>
      <c r="W294" s="39"/>
      <c r="X294" s="39"/>
      <c r="Y294" s="39"/>
      <c r="Z294" s="39"/>
      <c r="AA294" s="39"/>
      <c r="AB294" s="39"/>
      <c r="AC294" s="39"/>
      <c r="AD294" s="39"/>
      <c r="AE294" s="39"/>
      <c r="AR294" s="232" t="s">
        <v>187</v>
      </c>
      <c r="AT294" s="232" t="s">
        <v>312</v>
      </c>
      <c r="AU294" s="232" t="s">
        <v>85</v>
      </c>
      <c r="AY294" s="18" t="s">
        <v>133</v>
      </c>
      <c r="BE294" s="233">
        <f>IF(N294="základní",J294,0)</f>
        <v>0</v>
      </c>
      <c r="BF294" s="233">
        <f>IF(N294="snížená",J294,0)</f>
        <v>0</v>
      </c>
      <c r="BG294" s="233">
        <f>IF(N294="zákl. přenesená",J294,0)</f>
        <v>0</v>
      </c>
      <c r="BH294" s="233">
        <f>IF(N294="sníž. přenesená",J294,0)</f>
        <v>0</v>
      </c>
      <c r="BI294" s="233">
        <f>IF(N294="nulová",J294,0)</f>
        <v>0</v>
      </c>
      <c r="BJ294" s="18" t="s">
        <v>83</v>
      </c>
      <c r="BK294" s="233">
        <f>ROUND(I294*H294,2)</f>
        <v>0</v>
      </c>
      <c r="BL294" s="18" t="s">
        <v>139</v>
      </c>
      <c r="BM294" s="232" t="s">
        <v>817</v>
      </c>
    </row>
    <row r="295" s="14" customFormat="1">
      <c r="A295" s="14"/>
      <c r="B295" s="245"/>
      <c r="C295" s="246"/>
      <c r="D295" s="236" t="s">
        <v>141</v>
      </c>
      <c r="E295" s="247" t="s">
        <v>1</v>
      </c>
      <c r="F295" s="248" t="s">
        <v>83</v>
      </c>
      <c r="G295" s="246"/>
      <c r="H295" s="249">
        <v>1</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141</v>
      </c>
      <c r="AU295" s="255" t="s">
        <v>85</v>
      </c>
      <c r="AV295" s="14" t="s">
        <v>85</v>
      </c>
      <c r="AW295" s="14" t="s">
        <v>32</v>
      </c>
      <c r="AX295" s="14" t="s">
        <v>83</v>
      </c>
      <c r="AY295" s="255" t="s">
        <v>133</v>
      </c>
    </row>
    <row r="296" s="2" customFormat="1" ht="16.5" customHeight="1">
      <c r="A296" s="39"/>
      <c r="B296" s="40"/>
      <c r="C296" s="278" t="s">
        <v>437</v>
      </c>
      <c r="D296" s="278" t="s">
        <v>312</v>
      </c>
      <c r="E296" s="279" t="s">
        <v>818</v>
      </c>
      <c r="F296" s="280" t="s">
        <v>819</v>
      </c>
      <c r="G296" s="281" t="s">
        <v>190</v>
      </c>
      <c r="H296" s="282">
        <v>2</v>
      </c>
      <c r="I296" s="283"/>
      <c r="J296" s="284">
        <f>ROUND(I296*H296,2)</f>
        <v>0</v>
      </c>
      <c r="K296" s="285"/>
      <c r="L296" s="286"/>
      <c r="M296" s="287" t="s">
        <v>1</v>
      </c>
      <c r="N296" s="288" t="s">
        <v>40</v>
      </c>
      <c r="O296" s="92"/>
      <c r="P296" s="230">
        <f>O296*H296</f>
        <v>0</v>
      </c>
      <c r="Q296" s="230">
        <v>0.080000000000000002</v>
      </c>
      <c r="R296" s="230">
        <f>Q296*H296</f>
        <v>0.16</v>
      </c>
      <c r="S296" s="230">
        <v>0</v>
      </c>
      <c r="T296" s="231">
        <f>S296*H296</f>
        <v>0</v>
      </c>
      <c r="U296" s="39"/>
      <c r="V296" s="39"/>
      <c r="W296" s="39"/>
      <c r="X296" s="39"/>
      <c r="Y296" s="39"/>
      <c r="Z296" s="39"/>
      <c r="AA296" s="39"/>
      <c r="AB296" s="39"/>
      <c r="AC296" s="39"/>
      <c r="AD296" s="39"/>
      <c r="AE296" s="39"/>
      <c r="AR296" s="232" t="s">
        <v>187</v>
      </c>
      <c r="AT296" s="232" t="s">
        <v>312</v>
      </c>
      <c r="AU296" s="232" t="s">
        <v>85</v>
      </c>
      <c r="AY296" s="18" t="s">
        <v>133</v>
      </c>
      <c r="BE296" s="233">
        <f>IF(N296="základní",J296,0)</f>
        <v>0</v>
      </c>
      <c r="BF296" s="233">
        <f>IF(N296="snížená",J296,0)</f>
        <v>0</v>
      </c>
      <c r="BG296" s="233">
        <f>IF(N296="zákl. přenesená",J296,0)</f>
        <v>0</v>
      </c>
      <c r="BH296" s="233">
        <f>IF(N296="sníž. přenesená",J296,0)</f>
        <v>0</v>
      </c>
      <c r="BI296" s="233">
        <f>IF(N296="nulová",J296,0)</f>
        <v>0</v>
      </c>
      <c r="BJ296" s="18" t="s">
        <v>83</v>
      </c>
      <c r="BK296" s="233">
        <f>ROUND(I296*H296,2)</f>
        <v>0</v>
      </c>
      <c r="BL296" s="18" t="s">
        <v>139</v>
      </c>
      <c r="BM296" s="232" t="s">
        <v>820</v>
      </c>
    </row>
    <row r="297" s="14" customFormat="1">
      <c r="A297" s="14"/>
      <c r="B297" s="245"/>
      <c r="C297" s="246"/>
      <c r="D297" s="236" t="s">
        <v>141</v>
      </c>
      <c r="E297" s="247" t="s">
        <v>1</v>
      </c>
      <c r="F297" s="248" t="s">
        <v>85</v>
      </c>
      <c r="G297" s="246"/>
      <c r="H297" s="249">
        <v>2</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141</v>
      </c>
      <c r="AU297" s="255" t="s">
        <v>85</v>
      </c>
      <c r="AV297" s="14" t="s">
        <v>85</v>
      </c>
      <c r="AW297" s="14" t="s">
        <v>32</v>
      </c>
      <c r="AX297" s="14" t="s">
        <v>83</v>
      </c>
      <c r="AY297" s="255" t="s">
        <v>133</v>
      </c>
    </row>
    <row r="298" s="2" customFormat="1" ht="16.5" customHeight="1">
      <c r="A298" s="39"/>
      <c r="B298" s="40"/>
      <c r="C298" s="278" t="s">
        <v>442</v>
      </c>
      <c r="D298" s="278" t="s">
        <v>312</v>
      </c>
      <c r="E298" s="279" t="s">
        <v>821</v>
      </c>
      <c r="F298" s="280" t="s">
        <v>822</v>
      </c>
      <c r="G298" s="281" t="s">
        <v>440</v>
      </c>
      <c r="H298" s="282">
        <v>2</v>
      </c>
      <c r="I298" s="283"/>
      <c r="J298" s="284">
        <f>ROUND(I298*H298,2)</f>
        <v>0</v>
      </c>
      <c r="K298" s="285"/>
      <c r="L298" s="286"/>
      <c r="M298" s="287" t="s">
        <v>1</v>
      </c>
      <c r="N298" s="288" t="s">
        <v>40</v>
      </c>
      <c r="O298" s="92"/>
      <c r="P298" s="230">
        <f>O298*H298</f>
        <v>0</v>
      </c>
      <c r="Q298" s="230">
        <v>0.080000000000000002</v>
      </c>
      <c r="R298" s="230">
        <f>Q298*H298</f>
        <v>0.16</v>
      </c>
      <c r="S298" s="230">
        <v>0</v>
      </c>
      <c r="T298" s="231">
        <f>S298*H298</f>
        <v>0</v>
      </c>
      <c r="U298" s="39"/>
      <c r="V298" s="39"/>
      <c r="W298" s="39"/>
      <c r="X298" s="39"/>
      <c r="Y298" s="39"/>
      <c r="Z298" s="39"/>
      <c r="AA298" s="39"/>
      <c r="AB298" s="39"/>
      <c r="AC298" s="39"/>
      <c r="AD298" s="39"/>
      <c r="AE298" s="39"/>
      <c r="AR298" s="232" t="s">
        <v>187</v>
      </c>
      <c r="AT298" s="232" t="s">
        <v>312</v>
      </c>
      <c r="AU298" s="232" t="s">
        <v>85</v>
      </c>
      <c r="AY298" s="18" t="s">
        <v>133</v>
      </c>
      <c r="BE298" s="233">
        <f>IF(N298="základní",J298,0)</f>
        <v>0</v>
      </c>
      <c r="BF298" s="233">
        <f>IF(N298="snížená",J298,0)</f>
        <v>0</v>
      </c>
      <c r="BG298" s="233">
        <f>IF(N298="zákl. přenesená",J298,0)</f>
        <v>0</v>
      </c>
      <c r="BH298" s="233">
        <f>IF(N298="sníž. přenesená",J298,0)</f>
        <v>0</v>
      </c>
      <c r="BI298" s="233">
        <f>IF(N298="nulová",J298,0)</f>
        <v>0</v>
      </c>
      <c r="BJ298" s="18" t="s">
        <v>83</v>
      </c>
      <c r="BK298" s="233">
        <f>ROUND(I298*H298,2)</f>
        <v>0</v>
      </c>
      <c r="BL298" s="18" t="s">
        <v>139</v>
      </c>
      <c r="BM298" s="232" t="s">
        <v>823</v>
      </c>
    </row>
    <row r="299" s="13" customFormat="1">
      <c r="A299" s="13"/>
      <c r="B299" s="234"/>
      <c r="C299" s="235"/>
      <c r="D299" s="236" t="s">
        <v>141</v>
      </c>
      <c r="E299" s="237" t="s">
        <v>1</v>
      </c>
      <c r="F299" s="238" t="s">
        <v>824</v>
      </c>
      <c r="G299" s="235"/>
      <c r="H299" s="237" t="s">
        <v>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141</v>
      </c>
      <c r="AU299" s="244" t="s">
        <v>85</v>
      </c>
      <c r="AV299" s="13" t="s">
        <v>83</v>
      </c>
      <c r="AW299" s="13" t="s">
        <v>32</v>
      </c>
      <c r="AX299" s="13" t="s">
        <v>75</v>
      </c>
      <c r="AY299" s="244" t="s">
        <v>133</v>
      </c>
    </row>
    <row r="300" s="14" customFormat="1">
      <c r="A300" s="14"/>
      <c r="B300" s="245"/>
      <c r="C300" s="246"/>
      <c r="D300" s="236" t="s">
        <v>141</v>
      </c>
      <c r="E300" s="247" t="s">
        <v>1</v>
      </c>
      <c r="F300" s="248" t="s">
        <v>85</v>
      </c>
      <c r="G300" s="246"/>
      <c r="H300" s="249">
        <v>2</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141</v>
      </c>
      <c r="AU300" s="255" t="s">
        <v>85</v>
      </c>
      <c r="AV300" s="14" t="s">
        <v>85</v>
      </c>
      <c r="AW300" s="14" t="s">
        <v>32</v>
      </c>
      <c r="AX300" s="14" t="s">
        <v>83</v>
      </c>
      <c r="AY300" s="255" t="s">
        <v>133</v>
      </c>
    </row>
    <row r="301" s="2" customFormat="1" ht="16.5" customHeight="1">
      <c r="A301" s="39"/>
      <c r="B301" s="40"/>
      <c r="C301" s="278" t="s">
        <v>446</v>
      </c>
      <c r="D301" s="278" t="s">
        <v>312</v>
      </c>
      <c r="E301" s="279" t="s">
        <v>825</v>
      </c>
      <c r="F301" s="280" t="s">
        <v>826</v>
      </c>
      <c r="G301" s="281" t="s">
        <v>519</v>
      </c>
      <c r="H301" s="282">
        <v>1</v>
      </c>
      <c r="I301" s="283"/>
      <c r="J301" s="284">
        <f>ROUND(I301*H301,2)</f>
        <v>0</v>
      </c>
      <c r="K301" s="285"/>
      <c r="L301" s="286"/>
      <c r="M301" s="287" t="s">
        <v>1</v>
      </c>
      <c r="N301" s="288" t="s">
        <v>40</v>
      </c>
      <c r="O301" s="92"/>
      <c r="P301" s="230">
        <f>O301*H301</f>
        <v>0</v>
      </c>
      <c r="Q301" s="230">
        <v>0.080000000000000002</v>
      </c>
      <c r="R301" s="230">
        <f>Q301*H301</f>
        <v>0.080000000000000002</v>
      </c>
      <c r="S301" s="230">
        <v>0</v>
      </c>
      <c r="T301" s="231">
        <f>S301*H301</f>
        <v>0</v>
      </c>
      <c r="U301" s="39"/>
      <c r="V301" s="39"/>
      <c r="W301" s="39"/>
      <c r="X301" s="39"/>
      <c r="Y301" s="39"/>
      <c r="Z301" s="39"/>
      <c r="AA301" s="39"/>
      <c r="AB301" s="39"/>
      <c r="AC301" s="39"/>
      <c r="AD301" s="39"/>
      <c r="AE301" s="39"/>
      <c r="AR301" s="232" t="s">
        <v>187</v>
      </c>
      <c r="AT301" s="232" t="s">
        <v>312</v>
      </c>
      <c r="AU301" s="232" t="s">
        <v>85</v>
      </c>
      <c r="AY301" s="18" t="s">
        <v>133</v>
      </c>
      <c r="BE301" s="233">
        <f>IF(N301="základní",J301,0)</f>
        <v>0</v>
      </c>
      <c r="BF301" s="233">
        <f>IF(N301="snížená",J301,0)</f>
        <v>0</v>
      </c>
      <c r="BG301" s="233">
        <f>IF(N301="zákl. přenesená",J301,0)</f>
        <v>0</v>
      </c>
      <c r="BH301" s="233">
        <f>IF(N301="sníž. přenesená",J301,0)</f>
        <v>0</v>
      </c>
      <c r="BI301" s="233">
        <f>IF(N301="nulová",J301,0)</f>
        <v>0</v>
      </c>
      <c r="BJ301" s="18" t="s">
        <v>83</v>
      </c>
      <c r="BK301" s="233">
        <f>ROUND(I301*H301,2)</f>
        <v>0</v>
      </c>
      <c r="BL301" s="18" t="s">
        <v>139</v>
      </c>
      <c r="BM301" s="232" t="s">
        <v>827</v>
      </c>
    </row>
    <row r="302" s="13" customFormat="1">
      <c r="A302" s="13"/>
      <c r="B302" s="234"/>
      <c r="C302" s="235"/>
      <c r="D302" s="236" t="s">
        <v>141</v>
      </c>
      <c r="E302" s="237" t="s">
        <v>1</v>
      </c>
      <c r="F302" s="238" t="s">
        <v>828</v>
      </c>
      <c r="G302" s="235"/>
      <c r="H302" s="237" t="s">
        <v>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141</v>
      </c>
      <c r="AU302" s="244" t="s">
        <v>85</v>
      </c>
      <c r="AV302" s="13" t="s">
        <v>83</v>
      </c>
      <c r="AW302" s="13" t="s">
        <v>32</v>
      </c>
      <c r="AX302" s="13" t="s">
        <v>75</v>
      </c>
      <c r="AY302" s="244" t="s">
        <v>133</v>
      </c>
    </row>
    <row r="303" s="14" customFormat="1">
      <c r="A303" s="14"/>
      <c r="B303" s="245"/>
      <c r="C303" s="246"/>
      <c r="D303" s="236" t="s">
        <v>141</v>
      </c>
      <c r="E303" s="247" t="s">
        <v>1</v>
      </c>
      <c r="F303" s="248" t="s">
        <v>83</v>
      </c>
      <c r="G303" s="246"/>
      <c r="H303" s="249">
        <v>1</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141</v>
      </c>
      <c r="AU303" s="255" t="s">
        <v>85</v>
      </c>
      <c r="AV303" s="14" t="s">
        <v>85</v>
      </c>
      <c r="AW303" s="14" t="s">
        <v>32</v>
      </c>
      <c r="AX303" s="14" t="s">
        <v>83</v>
      </c>
      <c r="AY303" s="255" t="s">
        <v>133</v>
      </c>
    </row>
    <row r="304" s="2" customFormat="1" ht="16.5" customHeight="1">
      <c r="A304" s="39"/>
      <c r="B304" s="40"/>
      <c r="C304" s="220" t="s">
        <v>450</v>
      </c>
      <c r="D304" s="220" t="s">
        <v>135</v>
      </c>
      <c r="E304" s="221" t="s">
        <v>529</v>
      </c>
      <c r="F304" s="222" t="s">
        <v>530</v>
      </c>
      <c r="G304" s="223" t="s">
        <v>519</v>
      </c>
      <c r="H304" s="224">
        <v>1</v>
      </c>
      <c r="I304" s="225"/>
      <c r="J304" s="226">
        <f>ROUND(I304*H304,2)</f>
        <v>0</v>
      </c>
      <c r="K304" s="227"/>
      <c r="L304" s="45"/>
      <c r="M304" s="228" t="s">
        <v>1</v>
      </c>
      <c r="N304" s="229" t="s">
        <v>40</v>
      </c>
      <c r="O304" s="92"/>
      <c r="P304" s="230">
        <f>O304*H304</f>
        <v>0</v>
      </c>
      <c r="Q304" s="230">
        <v>0.00010000000000000001</v>
      </c>
      <c r="R304" s="230">
        <f>Q304*H304</f>
        <v>0.00010000000000000001</v>
      </c>
      <c r="S304" s="230">
        <v>0</v>
      </c>
      <c r="T304" s="231">
        <f>S304*H304</f>
        <v>0</v>
      </c>
      <c r="U304" s="39"/>
      <c r="V304" s="39"/>
      <c r="W304" s="39"/>
      <c r="X304" s="39"/>
      <c r="Y304" s="39"/>
      <c r="Z304" s="39"/>
      <c r="AA304" s="39"/>
      <c r="AB304" s="39"/>
      <c r="AC304" s="39"/>
      <c r="AD304" s="39"/>
      <c r="AE304" s="39"/>
      <c r="AR304" s="232" t="s">
        <v>139</v>
      </c>
      <c r="AT304" s="232" t="s">
        <v>135</v>
      </c>
      <c r="AU304" s="232" t="s">
        <v>85</v>
      </c>
      <c r="AY304" s="18" t="s">
        <v>133</v>
      </c>
      <c r="BE304" s="233">
        <f>IF(N304="základní",J304,0)</f>
        <v>0</v>
      </c>
      <c r="BF304" s="233">
        <f>IF(N304="snížená",J304,0)</f>
        <v>0</v>
      </c>
      <c r="BG304" s="233">
        <f>IF(N304="zákl. přenesená",J304,0)</f>
        <v>0</v>
      </c>
      <c r="BH304" s="233">
        <f>IF(N304="sníž. přenesená",J304,0)</f>
        <v>0</v>
      </c>
      <c r="BI304" s="233">
        <f>IF(N304="nulová",J304,0)</f>
        <v>0</v>
      </c>
      <c r="BJ304" s="18" t="s">
        <v>83</v>
      </c>
      <c r="BK304" s="233">
        <f>ROUND(I304*H304,2)</f>
        <v>0</v>
      </c>
      <c r="BL304" s="18" t="s">
        <v>139</v>
      </c>
      <c r="BM304" s="232" t="s">
        <v>829</v>
      </c>
    </row>
    <row r="305" s="13" customFormat="1">
      <c r="A305" s="13"/>
      <c r="B305" s="234"/>
      <c r="C305" s="235"/>
      <c r="D305" s="236" t="s">
        <v>141</v>
      </c>
      <c r="E305" s="237" t="s">
        <v>1</v>
      </c>
      <c r="F305" s="238" t="s">
        <v>830</v>
      </c>
      <c r="G305" s="235"/>
      <c r="H305" s="237" t="s">
        <v>1</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141</v>
      </c>
      <c r="AU305" s="244" t="s">
        <v>85</v>
      </c>
      <c r="AV305" s="13" t="s">
        <v>83</v>
      </c>
      <c r="AW305" s="13" t="s">
        <v>32</v>
      </c>
      <c r="AX305" s="13" t="s">
        <v>75</v>
      </c>
      <c r="AY305" s="244" t="s">
        <v>133</v>
      </c>
    </row>
    <row r="306" s="14" customFormat="1">
      <c r="A306" s="14"/>
      <c r="B306" s="245"/>
      <c r="C306" s="246"/>
      <c r="D306" s="236" t="s">
        <v>141</v>
      </c>
      <c r="E306" s="247" t="s">
        <v>1</v>
      </c>
      <c r="F306" s="248" t="s">
        <v>83</v>
      </c>
      <c r="G306" s="246"/>
      <c r="H306" s="249">
        <v>1</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141</v>
      </c>
      <c r="AU306" s="255" t="s">
        <v>85</v>
      </c>
      <c r="AV306" s="14" t="s">
        <v>85</v>
      </c>
      <c r="AW306" s="14" t="s">
        <v>32</v>
      </c>
      <c r="AX306" s="14" t="s">
        <v>83</v>
      </c>
      <c r="AY306" s="255" t="s">
        <v>133</v>
      </c>
    </row>
    <row r="307" s="2" customFormat="1" ht="24.15" customHeight="1">
      <c r="A307" s="39"/>
      <c r="B307" s="40"/>
      <c r="C307" s="220" t="s">
        <v>455</v>
      </c>
      <c r="D307" s="220" t="s">
        <v>135</v>
      </c>
      <c r="E307" s="221" t="s">
        <v>567</v>
      </c>
      <c r="F307" s="222" t="s">
        <v>568</v>
      </c>
      <c r="G307" s="223" t="s">
        <v>440</v>
      </c>
      <c r="H307" s="224">
        <v>1</v>
      </c>
      <c r="I307" s="225"/>
      <c r="J307" s="226">
        <f>ROUND(I307*H307,2)</f>
        <v>0</v>
      </c>
      <c r="K307" s="227"/>
      <c r="L307" s="45"/>
      <c r="M307" s="228" t="s">
        <v>1</v>
      </c>
      <c r="N307" s="229" t="s">
        <v>40</v>
      </c>
      <c r="O307" s="92"/>
      <c r="P307" s="230">
        <f>O307*H307</f>
        <v>0</v>
      </c>
      <c r="Q307" s="230">
        <v>0.00016000000000000001</v>
      </c>
      <c r="R307" s="230">
        <f>Q307*H307</f>
        <v>0.00016000000000000001</v>
      </c>
      <c r="S307" s="230">
        <v>0</v>
      </c>
      <c r="T307" s="231">
        <f>S307*H307</f>
        <v>0</v>
      </c>
      <c r="U307" s="39"/>
      <c r="V307" s="39"/>
      <c r="W307" s="39"/>
      <c r="X307" s="39"/>
      <c r="Y307" s="39"/>
      <c r="Z307" s="39"/>
      <c r="AA307" s="39"/>
      <c r="AB307" s="39"/>
      <c r="AC307" s="39"/>
      <c r="AD307" s="39"/>
      <c r="AE307" s="39"/>
      <c r="AR307" s="232" t="s">
        <v>139</v>
      </c>
      <c r="AT307" s="232" t="s">
        <v>135</v>
      </c>
      <c r="AU307" s="232" t="s">
        <v>85</v>
      </c>
      <c r="AY307" s="18" t="s">
        <v>133</v>
      </c>
      <c r="BE307" s="233">
        <f>IF(N307="základní",J307,0)</f>
        <v>0</v>
      </c>
      <c r="BF307" s="233">
        <f>IF(N307="snížená",J307,0)</f>
        <v>0</v>
      </c>
      <c r="BG307" s="233">
        <f>IF(N307="zákl. přenesená",J307,0)</f>
        <v>0</v>
      </c>
      <c r="BH307" s="233">
        <f>IF(N307="sníž. přenesená",J307,0)</f>
        <v>0</v>
      </c>
      <c r="BI307" s="233">
        <f>IF(N307="nulová",J307,0)</f>
        <v>0</v>
      </c>
      <c r="BJ307" s="18" t="s">
        <v>83</v>
      </c>
      <c r="BK307" s="233">
        <f>ROUND(I307*H307,2)</f>
        <v>0</v>
      </c>
      <c r="BL307" s="18" t="s">
        <v>139</v>
      </c>
      <c r="BM307" s="232" t="s">
        <v>831</v>
      </c>
    </row>
    <row r="308" s="14" customFormat="1">
      <c r="A308" s="14"/>
      <c r="B308" s="245"/>
      <c r="C308" s="246"/>
      <c r="D308" s="236" t="s">
        <v>141</v>
      </c>
      <c r="E308" s="247" t="s">
        <v>1</v>
      </c>
      <c r="F308" s="248" t="s">
        <v>83</v>
      </c>
      <c r="G308" s="246"/>
      <c r="H308" s="249">
        <v>1</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141</v>
      </c>
      <c r="AU308" s="255" t="s">
        <v>85</v>
      </c>
      <c r="AV308" s="14" t="s">
        <v>85</v>
      </c>
      <c r="AW308" s="14" t="s">
        <v>32</v>
      </c>
      <c r="AX308" s="14" t="s">
        <v>83</v>
      </c>
      <c r="AY308" s="255" t="s">
        <v>133</v>
      </c>
    </row>
    <row r="309" s="12" customFormat="1" ht="22.8" customHeight="1">
      <c r="A309" s="12"/>
      <c r="B309" s="204"/>
      <c r="C309" s="205"/>
      <c r="D309" s="206" t="s">
        <v>74</v>
      </c>
      <c r="E309" s="218" t="s">
        <v>194</v>
      </c>
      <c r="F309" s="218" t="s">
        <v>580</v>
      </c>
      <c r="G309" s="205"/>
      <c r="H309" s="205"/>
      <c r="I309" s="208"/>
      <c r="J309" s="219">
        <f>BK309</f>
        <v>0</v>
      </c>
      <c r="K309" s="205"/>
      <c r="L309" s="210"/>
      <c r="M309" s="211"/>
      <c r="N309" s="212"/>
      <c r="O309" s="212"/>
      <c r="P309" s="213">
        <f>SUM(P310:P315)</f>
        <v>0</v>
      </c>
      <c r="Q309" s="212"/>
      <c r="R309" s="213">
        <f>SUM(R310:R315)</f>
        <v>0.014273999999999999</v>
      </c>
      <c r="S309" s="212"/>
      <c r="T309" s="214">
        <f>SUM(T310:T315)</f>
        <v>0</v>
      </c>
      <c r="U309" s="12"/>
      <c r="V309" s="12"/>
      <c r="W309" s="12"/>
      <c r="X309" s="12"/>
      <c r="Y309" s="12"/>
      <c r="Z309" s="12"/>
      <c r="AA309" s="12"/>
      <c r="AB309" s="12"/>
      <c r="AC309" s="12"/>
      <c r="AD309" s="12"/>
      <c r="AE309" s="12"/>
      <c r="AR309" s="215" t="s">
        <v>83</v>
      </c>
      <c r="AT309" s="216" t="s">
        <v>74</v>
      </c>
      <c r="AU309" s="216" t="s">
        <v>83</v>
      </c>
      <c r="AY309" s="215" t="s">
        <v>133</v>
      </c>
      <c r="BK309" s="217">
        <f>SUM(BK310:BK315)</f>
        <v>0</v>
      </c>
    </row>
    <row r="310" s="2" customFormat="1" ht="33" customHeight="1">
      <c r="A310" s="39"/>
      <c r="B310" s="40"/>
      <c r="C310" s="220" t="s">
        <v>461</v>
      </c>
      <c r="D310" s="220" t="s">
        <v>135</v>
      </c>
      <c r="E310" s="221" t="s">
        <v>582</v>
      </c>
      <c r="F310" s="222" t="s">
        <v>583</v>
      </c>
      <c r="G310" s="223" t="s">
        <v>190</v>
      </c>
      <c r="H310" s="224">
        <v>23.399999999999999</v>
      </c>
      <c r="I310" s="225"/>
      <c r="J310" s="226">
        <f>ROUND(I310*H310,2)</f>
        <v>0</v>
      </c>
      <c r="K310" s="227"/>
      <c r="L310" s="45"/>
      <c r="M310" s="228" t="s">
        <v>1</v>
      </c>
      <c r="N310" s="229" t="s">
        <v>40</v>
      </c>
      <c r="O310" s="92"/>
      <c r="P310" s="230">
        <f>O310*H310</f>
        <v>0</v>
      </c>
      <c r="Q310" s="230">
        <v>0.00060999999999999997</v>
      </c>
      <c r="R310" s="230">
        <f>Q310*H310</f>
        <v>0.014273999999999999</v>
      </c>
      <c r="S310" s="230">
        <v>0</v>
      </c>
      <c r="T310" s="231">
        <f>S310*H310</f>
        <v>0</v>
      </c>
      <c r="U310" s="39"/>
      <c r="V310" s="39"/>
      <c r="W310" s="39"/>
      <c r="X310" s="39"/>
      <c r="Y310" s="39"/>
      <c r="Z310" s="39"/>
      <c r="AA310" s="39"/>
      <c r="AB310" s="39"/>
      <c r="AC310" s="39"/>
      <c r="AD310" s="39"/>
      <c r="AE310" s="39"/>
      <c r="AR310" s="232" t="s">
        <v>139</v>
      </c>
      <c r="AT310" s="232" t="s">
        <v>135</v>
      </c>
      <c r="AU310" s="232" t="s">
        <v>85</v>
      </c>
      <c r="AY310" s="18" t="s">
        <v>133</v>
      </c>
      <c r="BE310" s="233">
        <f>IF(N310="základní",J310,0)</f>
        <v>0</v>
      </c>
      <c r="BF310" s="233">
        <f>IF(N310="snížená",J310,0)</f>
        <v>0</v>
      </c>
      <c r="BG310" s="233">
        <f>IF(N310="zákl. přenesená",J310,0)</f>
        <v>0</v>
      </c>
      <c r="BH310" s="233">
        <f>IF(N310="sníž. přenesená",J310,0)</f>
        <v>0</v>
      </c>
      <c r="BI310" s="233">
        <f>IF(N310="nulová",J310,0)</f>
        <v>0</v>
      </c>
      <c r="BJ310" s="18" t="s">
        <v>83</v>
      </c>
      <c r="BK310" s="233">
        <f>ROUND(I310*H310,2)</f>
        <v>0</v>
      </c>
      <c r="BL310" s="18" t="s">
        <v>139</v>
      </c>
      <c r="BM310" s="232" t="s">
        <v>832</v>
      </c>
    </row>
    <row r="311" s="13" customFormat="1">
      <c r="A311" s="13"/>
      <c r="B311" s="234"/>
      <c r="C311" s="235"/>
      <c r="D311" s="236" t="s">
        <v>141</v>
      </c>
      <c r="E311" s="237" t="s">
        <v>1</v>
      </c>
      <c r="F311" s="238" t="s">
        <v>771</v>
      </c>
      <c r="G311" s="235"/>
      <c r="H311" s="237" t="s">
        <v>1</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141</v>
      </c>
      <c r="AU311" s="244" t="s">
        <v>85</v>
      </c>
      <c r="AV311" s="13" t="s">
        <v>83</v>
      </c>
      <c r="AW311" s="13" t="s">
        <v>32</v>
      </c>
      <c r="AX311" s="13" t="s">
        <v>75</v>
      </c>
      <c r="AY311" s="244" t="s">
        <v>133</v>
      </c>
    </row>
    <row r="312" s="14" customFormat="1">
      <c r="A312" s="14"/>
      <c r="B312" s="245"/>
      <c r="C312" s="246"/>
      <c r="D312" s="236" t="s">
        <v>141</v>
      </c>
      <c r="E312" s="247" t="s">
        <v>1</v>
      </c>
      <c r="F312" s="248" t="s">
        <v>833</v>
      </c>
      <c r="G312" s="246"/>
      <c r="H312" s="249">
        <v>23.399999999999999</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141</v>
      </c>
      <c r="AU312" s="255" t="s">
        <v>85</v>
      </c>
      <c r="AV312" s="14" t="s">
        <v>85</v>
      </c>
      <c r="AW312" s="14" t="s">
        <v>32</v>
      </c>
      <c r="AX312" s="14" t="s">
        <v>83</v>
      </c>
      <c r="AY312" s="255" t="s">
        <v>133</v>
      </c>
    </row>
    <row r="313" s="2" customFormat="1" ht="16.5" customHeight="1">
      <c r="A313" s="39"/>
      <c r="B313" s="40"/>
      <c r="C313" s="220" t="s">
        <v>466</v>
      </c>
      <c r="D313" s="220" t="s">
        <v>135</v>
      </c>
      <c r="E313" s="221" t="s">
        <v>588</v>
      </c>
      <c r="F313" s="222" t="s">
        <v>589</v>
      </c>
      <c r="G313" s="223" t="s">
        <v>190</v>
      </c>
      <c r="H313" s="224">
        <v>23.399999999999999</v>
      </c>
      <c r="I313" s="225"/>
      <c r="J313" s="226">
        <f>ROUND(I313*H313,2)</f>
        <v>0</v>
      </c>
      <c r="K313" s="227"/>
      <c r="L313" s="45"/>
      <c r="M313" s="228" t="s">
        <v>1</v>
      </c>
      <c r="N313" s="229" t="s">
        <v>40</v>
      </c>
      <c r="O313" s="92"/>
      <c r="P313" s="230">
        <f>O313*H313</f>
        <v>0</v>
      </c>
      <c r="Q313" s="230">
        <v>0</v>
      </c>
      <c r="R313" s="230">
        <f>Q313*H313</f>
        <v>0</v>
      </c>
      <c r="S313" s="230">
        <v>0</v>
      </c>
      <c r="T313" s="231">
        <f>S313*H313</f>
        <v>0</v>
      </c>
      <c r="U313" s="39"/>
      <c r="V313" s="39"/>
      <c r="W313" s="39"/>
      <c r="X313" s="39"/>
      <c r="Y313" s="39"/>
      <c r="Z313" s="39"/>
      <c r="AA313" s="39"/>
      <c r="AB313" s="39"/>
      <c r="AC313" s="39"/>
      <c r="AD313" s="39"/>
      <c r="AE313" s="39"/>
      <c r="AR313" s="232" t="s">
        <v>139</v>
      </c>
      <c r="AT313" s="232" t="s">
        <v>135</v>
      </c>
      <c r="AU313" s="232" t="s">
        <v>85</v>
      </c>
      <c r="AY313" s="18" t="s">
        <v>133</v>
      </c>
      <c r="BE313" s="233">
        <f>IF(N313="základní",J313,0)</f>
        <v>0</v>
      </c>
      <c r="BF313" s="233">
        <f>IF(N313="snížená",J313,0)</f>
        <v>0</v>
      </c>
      <c r="BG313" s="233">
        <f>IF(N313="zákl. přenesená",J313,0)</f>
        <v>0</v>
      </c>
      <c r="BH313" s="233">
        <f>IF(N313="sníž. přenesená",J313,0)</f>
        <v>0</v>
      </c>
      <c r="BI313" s="233">
        <f>IF(N313="nulová",J313,0)</f>
        <v>0</v>
      </c>
      <c r="BJ313" s="18" t="s">
        <v>83</v>
      </c>
      <c r="BK313" s="233">
        <f>ROUND(I313*H313,2)</f>
        <v>0</v>
      </c>
      <c r="BL313" s="18" t="s">
        <v>139</v>
      </c>
      <c r="BM313" s="232" t="s">
        <v>834</v>
      </c>
    </row>
    <row r="314" s="13" customFormat="1">
      <c r="A314" s="13"/>
      <c r="B314" s="234"/>
      <c r="C314" s="235"/>
      <c r="D314" s="236" t="s">
        <v>141</v>
      </c>
      <c r="E314" s="237" t="s">
        <v>1</v>
      </c>
      <c r="F314" s="238" t="s">
        <v>771</v>
      </c>
      <c r="G314" s="235"/>
      <c r="H314" s="237" t="s">
        <v>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141</v>
      </c>
      <c r="AU314" s="244" t="s">
        <v>85</v>
      </c>
      <c r="AV314" s="13" t="s">
        <v>83</v>
      </c>
      <c r="AW314" s="13" t="s">
        <v>32</v>
      </c>
      <c r="AX314" s="13" t="s">
        <v>75</v>
      </c>
      <c r="AY314" s="244" t="s">
        <v>133</v>
      </c>
    </row>
    <row r="315" s="14" customFormat="1">
      <c r="A315" s="14"/>
      <c r="B315" s="245"/>
      <c r="C315" s="246"/>
      <c r="D315" s="236" t="s">
        <v>141</v>
      </c>
      <c r="E315" s="247" t="s">
        <v>1</v>
      </c>
      <c r="F315" s="248" t="s">
        <v>833</v>
      </c>
      <c r="G315" s="246"/>
      <c r="H315" s="249">
        <v>23.399999999999999</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141</v>
      </c>
      <c r="AU315" s="255" t="s">
        <v>85</v>
      </c>
      <c r="AV315" s="14" t="s">
        <v>85</v>
      </c>
      <c r="AW315" s="14" t="s">
        <v>32</v>
      </c>
      <c r="AX315" s="14" t="s">
        <v>83</v>
      </c>
      <c r="AY315" s="255" t="s">
        <v>133</v>
      </c>
    </row>
    <row r="316" s="12" customFormat="1" ht="22.8" customHeight="1">
      <c r="A316" s="12"/>
      <c r="B316" s="204"/>
      <c r="C316" s="205"/>
      <c r="D316" s="206" t="s">
        <v>74</v>
      </c>
      <c r="E316" s="218" t="s">
        <v>592</v>
      </c>
      <c r="F316" s="218" t="s">
        <v>593</v>
      </c>
      <c r="G316" s="205"/>
      <c r="H316" s="205"/>
      <c r="I316" s="208"/>
      <c r="J316" s="219">
        <f>BK316</f>
        <v>0</v>
      </c>
      <c r="K316" s="205"/>
      <c r="L316" s="210"/>
      <c r="M316" s="211"/>
      <c r="N316" s="212"/>
      <c r="O316" s="212"/>
      <c r="P316" s="213">
        <f>SUM(P317:P348)</f>
        <v>0</v>
      </c>
      <c r="Q316" s="212"/>
      <c r="R316" s="213">
        <f>SUM(R317:R348)</f>
        <v>0</v>
      </c>
      <c r="S316" s="212"/>
      <c r="T316" s="214">
        <f>SUM(T317:T348)</f>
        <v>0</v>
      </c>
      <c r="U316" s="12"/>
      <c r="V316" s="12"/>
      <c r="W316" s="12"/>
      <c r="X316" s="12"/>
      <c r="Y316" s="12"/>
      <c r="Z316" s="12"/>
      <c r="AA316" s="12"/>
      <c r="AB316" s="12"/>
      <c r="AC316" s="12"/>
      <c r="AD316" s="12"/>
      <c r="AE316" s="12"/>
      <c r="AR316" s="215" t="s">
        <v>83</v>
      </c>
      <c r="AT316" s="216" t="s">
        <v>74</v>
      </c>
      <c r="AU316" s="216" t="s">
        <v>83</v>
      </c>
      <c r="AY316" s="215" t="s">
        <v>133</v>
      </c>
      <c r="BK316" s="217">
        <f>SUM(BK317:BK348)</f>
        <v>0</v>
      </c>
    </row>
    <row r="317" s="2" customFormat="1" ht="24.15" customHeight="1">
      <c r="A317" s="39"/>
      <c r="B317" s="40"/>
      <c r="C317" s="220" t="s">
        <v>471</v>
      </c>
      <c r="D317" s="220" t="s">
        <v>135</v>
      </c>
      <c r="E317" s="221" t="s">
        <v>595</v>
      </c>
      <c r="F317" s="222" t="s">
        <v>596</v>
      </c>
      <c r="G317" s="223" t="s">
        <v>295</v>
      </c>
      <c r="H317" s="224">
        <v>50.502000000000002</v>
      </c>
      <c r="I317" s="225"/>
      <c r="J317" s="226">
        <f>ROUND(I317*H317,2)</f>
        <v>0</v>
      </c>
      <c r="K317" s="227"/>
      <c r="L317" s="45"/>
      <c r="M317" s="228" t="s">
        <v>1</v>
      </c>
      <c r="N317" s="229" t="s">
        <v>40</v>
      </c>
      <c r="O317" s="92"/>
      <c r="P317" s="230">
        <f>O317*H317</f>
        <v>0</v>
      </c>
      <c r="Q317" s="230">
        <v>0</v>
      </c>
      <c r="R317" s="230">
        <f>Q317*H317</f>
        <v>0</v>
      </c>
      <c r="S317" s="230">
        <v>0</v>
      </c>
      <c r="T317" s="231">
        <f>S317*H317</f>
        <v>0</v>
      </c>
      <c r="U317" s="39"/>
      <c r="V317" s="39"/>
      <c r="W317" s="39"/>
      <c r="X317" s="39"/>
      <c r="Y317" s="39"/>
      <c r="Z317" s="39"/>
      <c r="AA317" s="39"/>
      <c r="AB317" s="39"/>
      <c r="AC317" s="39"/>
      <c r="AD317" s="39"/>
      <c r="AE317" s="39"/>
      <c r="AR317" s="232" t="s">
        <v>139</v>
      </c>
      <c r="AT317" s="232" t="s">
        <v>135</v>
      </c>
      <c r="AU317" s="232" t="s">
        <v>85</v>
      </c>
      <c r="AY317" s="18" t="s">
        <v>133</v>
      </c>
      <c r="BE317" s="233">
        <f>IF(N317="základní",J317,0)</f>
        <v>0</v>
      </c>
      <c r="BF317" s="233">
        <f>IF(N317="snížená",J317,0)</f>
        <v>0</v>
      </c>
      <c r="BG317" s="233">
        <f>IF(N317="zákl. přenesená",J317,0)</f>
        <v>0</v>
      </c>
      <c r="BH317" s="233">
        <f>IF(N317="sníž. přenesená",J317,0)</f>
        <v>0</v>
      </c>
      <c r="BI317" s="233">
        <f>IF(N317="nulová",J317,0)</f>
        <v>0</v>
      </c>
      <c r="BJ317" s="18" t="s">
        <v>83</v>
      </c>
      <c r="BK317" s="233">
        <f>ROUND(I317*H317,2)</f>
        <v>0</v>
      </c>
      <c r="BL317" s="18" t="s">
        <v>139</v>
      </c>
      <c r="BM317" s="232" t="s">
        <v>835</v>
      </c>
    </row>
    <row r="318" s="13" customFormat="1">
      <c r="A318" s="13"/>
      <c r="B318" s="234"/>
      <c r="C318" s="235"/>
      <c r="D318" s="236" t="s">
        <v>141</v>
      </c>
      <c r="E318" s="237" t="s">
        <v>1</v>
      </c>
      <c r="F318" s="238" t="s">
        <v>598</v>
      </c>
      <c r="G318" s="235"/>
      <c r="H318" s="237" t="s">
        <v>1</v>
      </c>
      <c r="I318" s="239"/>
      <c r="J318" s="235"/>
      <c r="K318" s="235"/>
      <c r="L318" s="240"/>
      <c r="M318" s="241"/>
      <c r="N318" s="242"/>
      <c r="O318" s="242"/>
      <c r="P318" s="242"/>
      <c r="Q318" s="242"/>
      <c r="R318" s="242"/>
      <c r="S318" s="242"/>
      <c r="T318" s="243"/>
      <c r="U318" s="13"/>
      <c r="V318" s="13"/>
      <c r="W318" s="13"/>
      <c r="X318" s="13"/>
      <c r="Y318" s="13"/>
      <c r="Z318" s="13"/>
      <c r="AA318" s="13"/>
      <c r="AB318" s="13"/>
      <c r="AC318" s="13"/>
      <c r="AD318" s="13"/>
      <c r="AE318" s="13"/>
      <c r="AT318" s="244" t="s">
        <v>141</v>
      </c>
      <c r="AU318" s="244" t="s">
        <v>85</v>
      </c>
      <c r="AV318" s="13" t="s">
        <v>83</v>
      </c>
      <c r="AW318" s="13" t="s">
        <v>32</v>
      </c>
      <c r="AX318" s="13" t="s">
        <v>75</v>
      </c>
      <c r="AY318" s="244" t="s">
        <v>133</v>
      </c>
    </row>
    <row r="319" s="14" customFormat="1">
      <c r="A319" s="14"/>
      <c r="B319" s="245"/>
      <c r="C319" s="246"/>
      <c r="D319" s="236" t="s">
        <v>141</v>
      </c>
      <c r="E319" s="247" t="s">
        <v>1</v>
      </c>
      <c r="F319" s="248" t="s">
        <v>836</v>
      </c>
      <c r="G319" s="246"/>
      <c r="H319" s="249">
        <v>3.6190000000000002</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141</v>
      </c>
      <c r="AU319" s="255" t="s">
        <v>85</v>
      </c>
      <c r="AV319" s="14" t="s">
        <v>85</v>
      </c>
      <c r="AW319" s="14" t="s">
        <v>32</v>
      </c>
      <c r="AX319" s="14" t="s">
        <v>75</v>
      </c>
      <c r="AY319" s="255" t="s">
        <v>133</v>
      </c>
    </row>
    <row r="320" s="13" customFormat="1">
      <c r="A320" s="13"/>
      <c r="B320" s="234"/>
      <c r="C320" s="235"/>
      <c r="D320" s="236" t="s">
        <v>141</v>
      </c>
      <c r="E320" s="237" t="s">
        <v>1</v>
      </c>
      <c r="F320" s="238" t="s">
        <v>600</v>
      </c>
      <c r="G320" s="235"/>
      <c r="H320" s="237" t="s">
        <v>1</v>
      </c>
      <c r="I320" s="239"/>
      <c r="J320" s="235"/>
      <c r="K320" s="235"/>
      <c r="L320" s="240"/>
      <c r="M320" s="241"/>
      <c r="N320" s="242"/>
      <c r="O320" s="242"/>
      <c r="P320" s="242"/>
      <c r="Q320" s="242"/>
      <c r="R320" s="242"/>
      <c r="S320" s="242"/>
      <c r="T320" s="243"/>
      <c r="U320" s="13"/>
      <c r="V320" s="13"/>
      <c r="W320" s="13"/>
      <c r="X320" s="13"/>
      <c r="Y320" s="13"/>
      <c r="Z320" s="13"/>
      <c r="AA320" s="13"/>
      <c r="AB320" s="13"/>
      <c r="AC320" s="13"/>
      <c r="AD320" s="13"/>
      <c r="AE320" s="13"/>
      <c r="AT320" s="244" t="s">
        <v>141</v>
      </c>
      <c r="AU320" s="244" t="s">
        <v>85</v>
      </c>
      <c r="AV320" s="13" t="s">
        <v>83</v>
      </c>
      <c r="AW320" s="13" t="s">
        <v>32</v>
      </c>
      <c r="AX320" s="13" t="s">
        <v>75</v>
      </c>
      <c r="AY320" s="244" t="s">
        <v>133</v>
      </c>
    </row>
    <row r="321" s="14" customFormat="1">
      <c r="A321" s="14"/>
      <c r="B321" s="245"/>
      <c r="C321" s="246"/>
      <c r="D321" s="236" t="s">
        <v>141</v>
      </c>
      <c r="E321" s="247" t="s">
        <v>1</v>
      </c>
      <c r="F321" s="248" t="s">
        <v>837</v>
      </c>
      <c r="G321" s="246"/>
      <c r="H321" s="249">
        <v>21.879000000000001</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141</v>
      </c>
      <c r="AU321" s="255" t="s">
        <v>85</v>
      </c>
      <c r="AV321" s="14" t="s">
        <v>85</v>
      </c>
      <c r="AW321" s="14" t="s">
        <v>32</v>
      </c>
      <c r="AX321" s="14" t="s">
        <v>75</v>
      </c>
      <c r="AY321" s="255" t="s">
        <v>133</v>
      </c>
    </row>
    <row r="322" s="13" customFormat="1">
      <c r="A322" s="13"/>
      <c r="B322" s="234"/>
      <c r="C322" s="235"/>
      <c r="D322" s="236" t="s">
        <v>141</v>
      </c>
      <c r="E322" s="237" t="s">
        <v>1</v>
      </c>
      <c r="F322" s="238" t="s">
        <v>621</v>
      </c>
      <c r="G322" s="235"/>
      <c r="H322" s="237" t="s">
        <v>1</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141</v>
      </c>
      <c r="AU322" s="244" t="s">
        <v>85</v>
      </c>
      <c r="AV322" s="13" t="s">
        <v>83</v>
      </c>
      <c r="AW322" s="13" t="s">
        <v>32</v>
      </c>
      <c r="AX322" s="13" t="s">
        <v>75</v>
      </c>
      <c r="AY322" s="244" t="s">
        <v>133</v>
      </c>
    </row>
    <row r="323" s="14" customFormat="1">
      <c r="A323" s="14"/>
      <c r="B323" s="245"/>
      <c r="C323" s="246"/>
      <c r="D323" s="236" t="s">
        <v>141</v>
      </c>
      <c r="E323" s="247" t="s">
        <v>1</v>
      </c>
      <c r="F323" s="248" t="s">
        <v>838</v>
      </c>
      <c r="G323" s="246"/>
      <c r="H323" s="249">
        <v>25.004000000000001</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141</v>
      </c>
      <c r="AU323" s="255" t="s">
        <v>85</v>
      </c>
      <c r="AV323" s="14" t="s">
        <v>85</v>
      </c>
      <c r="AW323" s="14" t="s">
        <v>32</v>
      </c>
      <c r="AX323" s="14" t="s">
        <v>75</v>
      </c>
      <c r="AY323" s="255" t="s">
        <v>133</v>
      </c>
    </row>
    <row r="324" s="15" customFormat="1">
      <c r="A324" s="15"/>
      <c r="B324" s="256"/>
      <c r="C324" s="257"/>
      <c r="D324" s="236" t="s">
        <v>141</v>
      </c>
      <c r="E324" s="258" t="s">
        <v>1</v>
      </c>
      <c r="F324" s="259" t="s">
        <v>152</v>
      </c>
      <c r="G324" s="257"/>
      <c r="H324" s="260">
        <v>50.502000000000002</v>
      </c>
      <c r="I324" s="261"/>
      <c r="J324" s="257"/>
      <c r="K324" s="257"/>
      <c r="L324" s="262"/>
      <c r="M324" s="263"/>
      <c r="N324" s="264"/>
      <c r="O324" s="264"/>
      <c r="P324" s="264"/>
      <c r="Q324" s="264"/>
      <c r="R324" s="264"/>
      <c r="S324" s="264"/>
      <c r="T324" s="265"/>
      <c r="U324" s="15"/>
      <c r="V324" s="15"/>
      <c r="W324" s="15"/>
      <c r="X324" s="15"/>
      <c r="Y324" s="15"/>
      <c r="Z324" s="15"/>
      <c r="AA324" s="15"/>
      <c r="AB324" s="15"/>
      <c r="AC324" s="15"/>
      <c r="AD324" s="15"/>
      <c r="AE324" s="15"/>
      <c r="AT324" s="266" t="s">
        <v>141</v>
      </c>
      <c r="AU324" s="266" t="s">
        <v>85</v>
      </c>
      <c r="AV324" s="15" t="s">
        <v>139</v>
      </c>
      <c r="AW324" s="15" t="s">
        <v>32</v>
      </c>
      <c r="AX324" s="15" t="s">
        <v>83</v>
      </c>
      <c r="AY324" s="266" t="s">
        <v>133</v>
      </c>
    </row>
    <row r="325" s="2" customFormat="1" ht="24.15" customHeight="1">
      <c r="A325" s="39"/>
      <c r="B325" s="40"/>
      <c r="C325" s="220" t="s">
        <v>475</v>
      </c>
      <c r="D325" s="220" t="s">
        <v>135</v>
      </c>
      <c r="E325" s="221" t="s">
        <v>605</v>
      </c>
      <c r="F325" s="222" t="s">
        <v>606</v>
      </c>
      <c r="G325" s="223" t="s">
        <v>295</v>
      </c>
      <c r="H325" s="224">
        <v>1210.7280000000001</v>
      </c>
      <c r="I325" s="225"/>
      <c r="J325" s="226">
        <f>ROUND(I325*H325,2)</f>
        <v>0</v>
      </c>
      <c r="K325" s="227"/>
      <c r="L325" s="45"/>
      <c r="M325" s="228" t="s">
        <v>1</v>
      </c>
      <c r="N325" s="229" t="s">
        <v>40</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139</v>
      </c>
      <c r="AT325" s="232" t="s">
        <v>135</v>
      </c>
      <c r="AU325" s="232" t="s">
        <v>85</v>
      </c>
      <c r="AY325" s="18" t="s">
        <v>133</v>
      </c>
      <c r="BE325" s="233">
        <f>IF(N325="základní",J325,0)</f>
        <v>0</v>
      </c>
      <c r="BF325" s="233">
        <f>IF(N325="snížená",J325,0)</f>
        <v>0</v>
      </c>
      <c r="BG325" s="233">
        <f>IF(N325="zákl. přenesená",J325,0)</f>
        <v>0</v>
      </c>
      <c r="BH325" s="233">
        <f>IF(N325="sníž. přenesená",J325,0)</f>
        <v>0</v>
      </c>
      <c r="BI325" s="233">
        <f>IF(N325="nulová",J325,0)</f>
        <v>0</v>
      </c>
      <c r="BJ325" s="18" t="s">
        <v>83</v>
      </c>
      <c r="BK325" s="233">
        <f>ROUND(I325*H325,2)</f>
        <v>0</v>
      </c>
      <c r="BL325" s="18" t="s">
        <v>139</v>
      </c>
      <c r="BM325" s="232" t="s">
        <v>839</v>
      </c>
    </row>
    <row r="326" s="13" customFormat="1">
      <c r="A326" s="13"/>
      <c r="B326" s="234"/>
      <c r="C326" s="235"/>
      <c r="D326" s="236" t="s">
        <v>141</v>
      </c>
      <c r="E326" s="237" t="s">
        <v>1</v>
      </c>
      <c r="F326" s="238" t="s">
        <v>608</v>
      </c>
      <c r="G326" s="235"/>
      <c r="H326" s="237" t="s">
        <v>1</v>
      </c>
      <c r="I326" s="239"/>
      <c r="J326" s="235"/>
      <c r="K326" s="235"/>
      <c r="L326" s="240"/>
      <c r="M326" s="241"/>
      <c r="N326" s="242"/>
      <c r="O326" s="242"/>
      <c r="P326" s="242"/>
      <c r="Q326" s="242"/>
      <c r="R326" s="242"/>
      <c r="S326" s="242"/>
      <c r="T326" s="243"/>
      <c r="U326" s="13"/>
      <c r="V326" s="13"/>
      <c r="W326" s="13"/>
      <c r="X326" s="13"/>
      <c r="Y326" s="13"/>
      <c r="Z326" s="13"/>
      <c r="AA326" s="13"/>
      <c r="AB326" s="13"/>
      <c r="AC326" s="13"/>
      <c r="AD326" s="13"/>
      <c r="AE326" s="13"/>
      <c r="AT326" s="244" t="s">
        <v>141</v>
      </c>
      <c r="AU326" s="244" t="s">
        <v>85</v>
      </c>
      <c r="AV326" s="13" t="s">
        <v>83</v>
      </c>
      <c r="AW326" s="13" t="s">
        <v>32</v>
      </c>
      <c r="AX326" s="13" t="s">
        <v>75</v>
      </c>
      <c r="AY326" s="244" t="s">
        <v>133</v>
      </c>
    </row>
    <row r="327" s="14" customFormat="1">
      <c r="A327" s="14"/>
      <c r="B327" s="245"/>
      <c r="C327" s="246"/>
      <c r="D327" s="236" t="s">
        <v>141</v>
      </c>
      <c r="E327" s="247" t="s">
        <v>1</v>
      </c>
      <c r="F327" s="248" t="s">
        <v>840</v>
      </c>
      <c r="G327" s="246"/>
      <c r="H327" s="249">
        <v>125.02</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141</v>
      </c>
      <c r="AU327" s="255" t="s">
        <v>85</v>
      </c>
      <c r="AV327" s="14" t="s">
        <v>85</v>
      </c>
      <c r="AW327" s="14" t="s">
        <v>32</v>
      </c>
      <c r="AX327" s="14" t="s">
        <v>75</v>
      </c>
      <c r="AY327" s="255" t="s">
        <v>133</v>
      </c>
    </row>
    <row r="328" s="13" customFormat="1">
      <c r="A328" s="13"/>
      <c r="B328" s="234"/>
      <c r="C328" s="235"/>
      <c r="D328" s="236" t="s">
        <v>141</v>
      </c>
      <c r="E328" s="237" t="s">
        <v>1</v>
      </c>
      <c r="F328" s="238" t="s">
        <v>841</v>
      </c>
      <c r="G328" s="235"/>
      <c r="H328" s="237" t="s">
        <v>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141</v>
      </c>
      <c r="AU328" s="244" t="s">
        <v>85</v>
      </c>
      <c r="AV328" s="13" t="s">
        <v>83</v>
      </c>
      <c r="AW328" s="13" t="s">
        <v>32</v>
      </c>
      <c r="AX328" s="13" t="s">
        <v>75</v>
      </c>
      <c r="AY328" s="244" t="s">
        <v>133</v>
      </c>
    </row>
    <row r="329" s="13" customFormat="1">
      <c r="A329" s="13"/>
      <c r="B329" s="234"/>
      <c r="C329" s="235"/>
      <c r="D329" s="236" t="s">
        <v>141</v>
      </c>
      <c r="E329" s="237" t="s">
        <v>1</v>
      </c>
      <c r="F329" s="238" t="s">
        <v>598</v>
      </c>
      <c r="G329" s="235"/>
      <c r="H329" s="237" t="s">
        <v>1</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141</v>
      </c>
      <c r="AU329" s="244" t="s">
        <v>85</v>
      </c>
      <c r="AV329" s="13" t="s">
        <v>83</v>
      </c>
      <c r="AW329" s="13" t="s">
        <v>32</v>
      </c>
      <c r="AX329" s="13" t="s">
        <v>75</v>
      </c>
      <c r="AY329" s="244" t="s">
        <v>133</v>
      </c>
    </row>
    <row r="330" s="14" customFormat="1">
      <c r="A330" s="14"/>
      <c r="B330" s="245"/>
      <c r="C330" s="246"/>
      <c r="D330" s="236" t="s">
        <v>141</v>
      </c>
      <c r="E330" s="247" t="s">
        <v>1</v>
      </c>
      <c r="F330" s="248" t="s">
        <v>842</v>
      </c>
      <c r="G330" s="246"/>
      <c r="H330" s="249">
        <v>54.284999999999997</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141</v>
      </c>
      <c r="AU330" s="255" t="s">
        <v>85</v>
      </c>
      <c r="AV330" s="14" t="s">
        <v>85</v>
      </c>
      <c r="AW330" s="14" t="s">
        <v>32</v>
      </c>
      <c r="AX330" s="14" t="s">
        <v>75</v>
      </c>
      <c r="AY330" s="255" t="s">
        <v>133</v>
      </c>
    </row>
    <row r="331" s="13" customFormat="1">
      <c r="A331" s="13"/>
      <c r="B331" s="234"/>
      <c r="C331" s="235"/>
      <c r="D331" s="236" t="s">
        <v>141</v>
      </c>
      <c r="E331" s="237" t="s">
        <v>1</v>
      </c>
      <c r="F331" s="238" t="s">
        <v>843</v>
      </c>
      <c r="G331" s="235"/>
      <c r="H331" s="237" t="s">
        <v>1</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141</v>
      </c>
      <c r="AU331" s="244" t="s">
        <v>85</v>
      </c>
      <c r="AV331" s="13" t="s">
        <v>83</v>
      </c>
      <c r="AW331" s="13" t="s">
        <v>32</v>
      </c>
      <c r="AX331" s="13" t="s">
        <v>75</v>
      </c>
      <c r="AY331" s="244" t="s">
        <v>133</v>
      </c>
    </row>
    <row r="332" s="14" customFormat="1">
      <c r="A332" s="14"/>
      <c r="B332" s="245"/>
      <c r="C332" s="246"/>
      <c r="D332" s="236" t="s">
        <v>141</v>
      </c>
      <c r="E332" s="247" t="s">
        <v>1</v>
      </c>
      <c r="F332" s="248" t="s">
        <v>844</v>
      </c>
      <c r="G332" s="246"/>
      <c r="H332" s="249">
        <v>703.245</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141</v>
      </c>
      <c r="AU332" s="255" t="s">
        <v>85</v>
      </c>
      <c r="AV332" s="14" t="s">
        <v>85</v>
      </c>
      <c r="AW332" s="14" t="s">
        <v>32</v>
      </c>
      <c r="AX332" s="14" t="s">
        <v>75</v>
      </c>
      <c r="AY332" s="255" t="s">
        <v>133</v>
      </c>
    </row>
    <row r="333" s="14" customFormat="1">
      <c r="A333" s="14"/>
      <c r="B333" s="245"/>
      <c r="C333" s="246"/>
      <c r="D333" s="236" t="s">
        <v>141</v>
      </c>
      <c r="E333" s="247" t="s">
        <v>1</v>
      </c>
      <c r="F333" s="248" t="s">
        <v>845</v>
      </c>
      <c r="G333" s="246"/>
      <c r="H333" s="249">
        <v>328.178</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141</v>
      </c>
      <c r="AU333" s="255" t="s">
        <v>85</v>
      </c>
      <c r="AV333" s="14" t="s">
        <v>85</v>
      </c>
      <c r="AW333" s="14" t="s">
        <v>32</v>
      </c>
      <c r="AX333" s="14" t="s">
        <v>75</v>
      </c>
      <c r="AY333" s="255" t="s">
        <v>133</v>
      </c>
    </row>
    <row r="334" s="15" customFormat="1">
      <c r="A334" s="15"/>
      <c r="B334" s="256"/>
      <c r="C334" s="257"/>
      <c r="D334" s="236" t="s">
        <v>141</v>
      </c>
      <c r="E334" s="258" t="s">
        <v>1</v>
      </c>
      <c r="F334" s="259" t="s">
        <v>152</v>
      </c>
      <c r="G334" s="257"/>
      <c r="H334" s="260">
        <v>1210.7280000000001</v>
      </c>
      <c r="I334" s="261"/>
      <c r="J334" s="257"/>
      <c r="K334" s="257"/>
      <c r="L334" s="262"/>
      <c r="M334" s="263"/>
      <c r="N334" s="264"/>
      <c r="O334" s="264"/>
      <c r="P334" s="264"/>
      <c r="Q334" s="264"/>
      <c r="R334" s="264"/>
      <c r="S334" s="264"/>
      <c r="T334" s="265"/>
      <c r="U334" s="15"/>
      <c r="V334" s="15"/>
      <c r="W334" s="15"/>
      <c r="X334" s="15"/>
      <c r="Y334" s="15"/>
      <c r="Z334" s="15"/>
      <c r="AA334" s="15"/>
      <c r="AB334" s="15"/>
      <c r="AC334" s="15"/>
      <c r="AD334" s="15"/>
      <c r="AE334" s="15"/>
      <c r="AT334" s="266" t="s">
        <v>141</v>
      </c>
      <c r="AU334" s="266" t="s">
        <v>85</v>
      </c>
      <c r="AV334" s="15" t="s">
        <v>139</v>
      </c>
      <c r="AW334" s="15" t="s">
        <v>32</v>
      </c>
      <c r="AX334" s="15" t="s">
        <v>83</v>
      </c>
      <c r="AY334" s="266" t="s">
        <v>133</v>
      </c>
    </row>
    <row r="335" s="2" customFormat="1" ht="16.5" customHeight="1">
      <c r="A335" s="39"/>
      <c r="B335" s="40"/>
      <c r="C335" s="220" t="s">
        <v>479</v>
      </c>
      <c r="D335" s="220" t="s">
        <v>135</v>
      </c>
      <c r="E335" s="221" t="s">
        <v>616</v>
      </c>
      <c r="F335" s="222" t="s">
        <v>617</v>
      </c>
      <c r="G335" s="223" t="s">
        <v>295</v>
      </c>
      <c r="H335" s="224">
        <v>50.502000000000002</v>
      </c>
      <c r="I335" s="225"/>
      <c r="J335" s="226">
        <f>ROUND(I335*H335,2)</f>
        <v>0</v>
      </c>
      <c r="K335" s="227"/>
      <c r="L335" s="45"/>
      <c r="M335" s="228" t="s">
        <v>1</v>
      </c>
      <c r="N335" s="229" t="s">
        <v>40</v>
      </c>
      <c r="O335" s="92"/>
      <c r="P335" s="230">
        <f>O335*H335</f>
        <v>0</v>
      </c>
      <c r="Q335" s="230">
        <v>0</v>
      </c>
      <c r="R335" s="230">
        <f>Q335*H335</f>
        <v>0</v>
      </c>
      <c r="S335" s="230">
        <v>0</v>
      </c>
      <c r="T335" s="231">
        <f>S335*H335</f>
        <v>0</v>
      </c>
      <c r="U335" s="39"/>
      <c r="V335" s="39"/>
      <c r="W335" s="39"/>
      <c r="X335" s="39"/>
      <c r="Y335" s="39"/>
      <c r="Z335" s="39"/>
      <c r="AA335" s="39"/>
      <c r="AB335" s="39"/>
      <c r="AC335" s="39"/>
      <c r="AD335" s="39"/>
      <c r="AE335" s="39"/>
      <c r="AR335" s="232" t="s">
        <v>139</v>
      </c>
      <c r="AT335" s="232" t="s">
        <v>135</v>
      </c>
      <c r="AU335" s="232" t="s">
        <v>85</v>
      </c>
      <c r="AY335" s="18" t="s">
        <v>133</v>
      </c>
      <c r="BE335" s="233">
        <f>IF(N335="základní",J335,0)</f>
        <v>0</v>
      </c>
      <c r="BF335" s="233">
        <f>IF(N335="snížená",J335,0)</f>
        <v>0</v>
      </c>
      <c r="BG335" s="233">
        <f>IF(N335="zákl. přenesená",J335,0)</f>
        <v>0</v>
      </c>
      <c r="BH335" s="233">
        <f>IF(N335="sníž. přenesená",J335,0)</f>
        <v>0</v>
      </c>
      <c r="BI335" s="233">
        <f>IF(N335="nulová",J335,0)</f>
        <v>0</v>
      </c>
      <c r="BJ335" s="18" t="s">
        <v>83</v>
      </c>
      <c r="BK335" s="233">
        <f>ROUND(I335*H335,2)</f>
        <v>0</v>
      </c>
      <c r="BL335" s="18" t="s">
        <v>139</v>
      </c>
      <c r="BM335" s="232" t="s">
        <v>846</v>
      </c>
    </row>
    <row r="336" s="13" customFormat="1">
      <c r="A336" s="13"/>
      <c r="B336" s="234"/>
      <c r="C336" s="235"/>
      <c r="D336" s="236" t="s">
        <v>141</v>
      </c>
      <c r="E336" s="237" t="s">
        <v>1</v>
      </c>
      <c r="F336" s="238" t="s">
        <v>598</v>
      </c>
      <c r="G336" s="235"/>
      <c r="H336" s="237" t="s">
        <v>1</v>
      </c>
      <c r="I336" s="239"/>
      <c r="J336" s="235"/>
      <c r="K336" s="235"/>
      <c r="L336" s="240"/>
      <c r="M336" s="241"/>
      <c r="N336" s="242"/>
      <c r="O336" s="242"/>
      <c r="P336" s="242"/>
      <c r="Q336" s="242"/>
      <c r="R336" s="242"/>
      <c r="S336" s="242"/>
      <c r="T336" s="243"/>
      <c r="U336" s="13"/>
      <c r="V336" s="13"/>
      <c r="W336" s="13"/>
      <c r="X336" s="13"/>
      <c r="Y336" s="13"/>
      <c r="Z336" s="13"/>
      <c r="AA336" s="13"/>
      <c r="AB336" s="13"/>
      <c r="AC336" s="13"/>
      <c r="AD336" s="13"/>
      <c r="AE336" s="13"/>
      <c r="AT336" s="244" t="s">
        <v>141</v>
      </c>
      <c r="AU336" s="244" t="s">
        <v>85</v>
      </c>
      <c r="AV336" s="13" t="s">
        <v>83</v>
      </c>
      <c r="AW336" s="13" t="s">
        <v>32</v>
      </c>
      <c r="AX336" s="13" t="s">
        <v>75</v>
      </c>
      <c r="AY336" s="244" t="s">
        <v>133</v>
      </c>
    </row>
    <row r="337" s="14" customFormat="1">
      <c r="A337" s="14"/>
      <c r="B337" s="245"/>
      <c r="C337" s="246"/>
      <c r="D337" s="236" t="s">
        <v>141</v>
      </c>
      <c r="E337" s="247" t="s">
        <v>1</v>
      </c>
      <c r="F337" s="248" t="s">
        <v>847</v>
      </c>
      <c r="G337" s="246"/>
      <c r="H337" s="249">
        <v>3.6190000000000002</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141</v>
      </c>
      <c r="AU337" s="255" t="s">
        <v>85</v>
      </c>
      <c r="AV337" s="14" t="s">
        <v>85</v>
      </c>
      <c r="AW337" s="14" t="s">
        <v>32</v>
      </c>
      <c r="AX337" s="14" t="s">
        <v>75</v>
      </c>
      <c r="AY337" s="255" t="s">
        <v>133</v>
      </c>
    </row>
    <row r="338" s="13" customFormat="1">
      <c r="A338" s="13"/>
      <c r="B338" s="234"/>
      <c r="C338" s="235"/>
      <c r="D338" s="236" t="s">
        <v>141</v>
      </c>
      <c r="E338" s="237" t="s">
        <v>1</v>
      </c>
      <c r="F338" s="238" t="s">
        <v>600</v>
      </c>
      <c r="G338" s="235"/>
      <c r="H338" s="237" t="s">
        <v>1</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141</v>
      </c>
      <c r="AU338" s="244" t="s">
        <v>85</v>
      </c>
      <c r="AV338" s="13" t="s">
        <v>83</v>
      </c>
      <c r="AW338" s="13" t="s">
        <v>32</v>
      </c>
      <c r="AX338" s="13" t="s">
        <v>75</v>
      </c>
      <c r="AY338" s="244" t="s">
        <v>133</v>
      </c>
    </row>
    <row r="339" s="14" customFormat="1">
      <c r="A339" s="14"/>
      <c r="B339" s="245"/>
      <c r="C339" s="246"/>
      <c r="D339" s="236" t="s">
        <v>141</v>
      </c>
      <c r="E339" s="247" t="s">
        <v>1</v>
      </c>
      <c r="F339" s="248" t="s">
        <v>848</v>
      </c>
      <c r="G339" s="246"/>
      <c r="H339" s="249">
        <v>21.879000000000001</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141</v>
      </c>
      <c r="AU339" s="255" t="s">
        <v>85</v>
      </c>
      <c r="AV339" s="14" t="s">
        <v>85</v>
      </c>
      <c r="AW339" s="14" t="s">
        <v>32</v>
      </c>
      <c r="AX339" s="14" t="s">
        <v>75</v>
      </c>
      <c r="AY339" s="255" t="s">
        <v>133</v>
      </c>
    </row>
    <row r="340" s="13" customFormat="1">
      <c r="A340" s="13"/>
      <c r="B340" s="234"/>
      <c r="C340" s="235"/>
      <c r="D340" s="236" t="s">
        <v>141</v>
      </c>
      <c r="E340" s="237" t="s">
        <v>1</v>
      </c>
      <c r="F340" s="238" t="s">
        <v>621</v>
      </c>
      <c r="G340" s="235"/>
      <c r="H340" s="237" t="s">
        <v>1</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141</v>
      </c>
      <c r="AU340" s="244" t="s">
        <v>85</v>
      </c>
      <c r="AV340" s="13" t="s">
        <v>83</v>
      </c>
      <c r="AW340" s="13" t="s">
        <v>32</v>
      </c>
      <c r="AX340" s="13" t="s">
        <v>75</v>
      </c>
      <c r="AY340" s="244" t="s">
        <v>133</v>
      </c>
    </row>
    <row r="341" s="14" customFormat="1">
      <c r="A341" s="14"/>
      <c r="B341" s="245"/>
      <c r="C341" s="246"/>
      <c r="D341" s="236" t="s">
        <v>141</v>
      </c>
      <c r="E341" s="247" t="s">
        <v>1</v>
      </c>
      <c r="F341" s="248" t="s">
        <v>849</v>
      </c>
      <c r="G341" s="246"/>
      <c r="H341" s="249">
        <v>25.004000000000001</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141</v>
      </c>
      <c r="AU341" s="255" t="s">
        <v>85</v>
      </c>
      <c r="AV341" s="14" t="s">
        <v>85</v>
      </c>
      <c r="AW341" s="14" t="s">
        <v>32</v>
      </c>
      <c r="AX341" s="14" t="s">
        <v>75</v>
      </c>
      <c r="AY341" s="255" t="s">
        <v>133</v>
      </c>
    </row>
    <row r="342" s="15" customFormat="1">
      <c r="A342" s="15"/>
      <c r="B342" s="256"/>
      <c r="C342" s="257"/>
      <c r="D342" s="236" t="s">
        <v>141</v>
      </c>
      <c r="E342" s="258" t="s">
        <v>1</v>
      </c>
      <c r="F342" s="259" t="s">
        <v>152</v>
      </c>
      <c r="G342" s="257"/>
      <c r="H342" s="260">
        <v>50.502000000000002</v>
      </c>
      <c r="I342" s="261"/>
      <c r="J342" s="257"/>
      <c r="K342" s="257"/>
      <c r="L342" s="262"/>
      <c r="M342" s="263"/>
      <c r="N342" s="264"/>
      <c r="O342" s="264"/>
      <c r="P342" s="264"/>
      <c r="Q342" s="264"/>
      <c r="R342" s="264"/>
      <c r="S342" s="264"/>
      <c r="T342" s="265"/>
      <c r="U342" s="15"/>
      <c r="V342" s="15"/>
      <c r="W342" s="15"/>
      <c r="X342" s="15"/>
      <c r="Y342" s="15"/>
      <c r="Z342" s="15"/>
      <c r="AA342" s="15"/>
      <c r="AB342" s="15"/>
      <c r="AC342" s="15"/>
      <c r="AD342" s="15"/>
      <c r="AE342" s="15"/>
      <c r="AT342" s="266" t="s">
        <v>141</v>
      </c>
      <c r="AU342" s="266" t="s">
        <v>85</v>
      </c>
      <c r="AV342" s="15" t="s">
        <v>139</v>
      </c>
      <c r="AW342" s="15" t="s">
        <v>32</v>
      </c>
      <c r="AX342" s="15" t="s">
        <v>83</v>
      </c>
      <c r="AY342" s="266" t="s">
        <v>133</v>
      </c>
    </row>
    <row r="343" s="2" customFormat="1" ht="24.15" customHeight="1">
      <c r="A343" s="39"/>
      <c r="B343" s="40"/>
      <c r="C343" s="220" t="s">
        <v>483</v>
      </c>
      <c r="D343" s="220" t="s">
        <v>135</v>
      </c>
      <c r="E343" s="221" t="s">
        <v>624</v>
      </c>
      <c r="F343" s="222" t="s">
        <v>625</v>
      </c>
      <c r="G343" s="223" t="s">
        <v>295</v>
      </c>
      <c r="H343" s="224">
        <v>3.6190000000000002</v>
      </c>
      <c r="I343" s="225"/>
      <c r="J343" s="226">
        <f>ROUND(I343*H343,2)</f>
        <v>0</v>
      </c>
      <c r="K343" s="227"/>
      <c r="L343" s="45"/>
      <c r="M343" s="228" t="s">
        <v>1</v>
      </c>
      <c r="N343" s="229" t="s">
        <v>40</v>
      </c>
      <c r="O343" s="92"/>
      <c r="P343" s="230">
        <f>O343*H343</f>
        <v>0</v>
      </c>
      <c r="Q343" s="230">
        <v>0</v>
      </c>
      <c r="R343" s="230">
        <f>Q343*H343</f>
        <v>0</v>
      </c>
      <c r="S343" s="230">
        <v>0</v>
      </c>
      <c r="T343" s="231">
        <f>S343*H343</f>
        <v>0</v>
      </c>
      <c r="U343" s="39"/>
      <c r="V343" s="39"/>
      <c r="W343" s="39"/>
      <c r="X343" s="39"/>
      <c r="Y343" s="39"/>
      <c r="Z343" s="39"/>
      <c r="AA343" s="39"/>
      <c r="AB343" s="39"/>
      <c r="AC343" s="39"/>
      <c r="AD343" s="39"/>
      <c r="AE343" s="39"/>
      <c r="AR343" s="232" t="s">
        <v>139</v>
      </c>
      <c r="AT343" s="232" t="s">
        <v>135</v>
      </c>
      <c r="AU343" s="232" t="s">
        <v>85</v>
      </c>
      <c r="AY343" s="18" t="s">
        <v>133</v>
      </c>
      <c r="BE343" s="233">
        <f>IF(N343="základní",J343,0)</f>
        <v>0</v>
      </c>
      <c r="BF343" s="233">
        <f>IF(N343="snížená",J343,0)</f>
        <v>0</v>
      </c>
      <c r="BG343" s="233">
        <f>IF(N343="zákl. přenesená",J343,0)</f>
        <v>0</v>
      </c>
      <c r="BH343" s="233">
        <f>IF(N343="sníž. přenesená",J343,0)</f>
        <v>0</v>
      </c>
      <c r="BI343" s="233">
        <f>IF(N343="nulová",J343,0)</f>
        <v>0</v>
      </c>
      <c r="BJ343" s="18" t="s">
        <v>83</v>
      </c>
      <c r="BK343" s="233">
        <f>ROUND(I343*H343,2)</f>
        <v>0</v>
      </c>
      <c r="BL343" s="18" t="s">
        <v>139</v>
      </c>
      <c r="BM343" s="232" t="s">
        <v>850</v>
      </c>
    </row>
    <row r="344" s="13" customFormat="1">
      <c r="A344" s="13"/>
      <c r="B344" s="234"/>
      <c r="C344" s="235"/>
      <c r="D344" s="236" t="s">
        <v>141</v>
      </c>
      <c r="E344" s="237" t="s">
        <v>1</v>
      </c>
      <c r="F344" s="238" t="s">
        <v>598</v>
      </c>
      <c r="G344" s="235"/>
      <c r="H344" s="237" t="s">
        <v>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141</v>
      </c>
      <c r="AU344" s="244" t="s">
        <v>85</v>
      </c>
      <c r="AV344" s="13" t="s">
        <v>83</v>
      </c>
      <c r="AW344" s="13" t="s">
        <v>32</v>
      </c>
      <c r="AX344" s="13" t="s">
        <v>75</v>
      </c>
      <c r="AY344" s="244" t="s">
        <v>133</v>
      </c>
    </row>
    <row r="345" s="14" customFormat="1">
      <c r="A345" s="14"/>
      <c r="B345" s="245"/>
      <c r="C345" s="246"/>
      <c r="D345" s="236" t="s">
        <v>141</v>
      </c>
      <c r="E345" s="247" t="s">
        <v>1</v>
      </c>
      <c r="F345" s="248" t="s">
        <v>847</v>
      </c>
      <c r="G345" s="246"/>
      <c r="H345" s="249">
        <v>3.6190000000000002</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141</v>
      </c>
      <c r="AU345" s="255" t="s">
        <v>85</v>
      </c>
      <c r="AV345" s="14" t="s">
        <v>85</v>
      </c>
      <c r="AW345" s="14" t="s">
        <v>32</v>
      </c>
      <c r="AX345" s="14" t="s">
        <v>83</v>
      </c>
      <c r="AY345" s="255" t="s">
        <v>133</v>
      </c>
    </row>
    <row r="346" s="2" customFormat="1" ht="24.15" customHeight="1">
      <c r="A346" s="39"/>
      <c r="B346" s="40"/>
      <c r="C346" s="220" t="s">
        <v>487</v>
      </c>
      <c r="D346" s="220" t="s">
        <v>135</v>
      </c>
      <c r="E346" s="221" t="s">
        <v>628</v>
      </c>
      <c r="F346" s="222" t="s">
        <v>629</v>
      </c>
      <c r="G346" s="223" t="s">
        <v>295</v>
      </c>
      <c r="H346" s="224">
        <v>46.883000000000003</v>
      </c>
      <c r="I346" s="225"/>
      <c r="J346" s="226">
        <f>ROUND(I346*H346,2)</f>
        <v>0</v>
      </c>
      <c r="K346" s="227"/>
      <c r="L346" s="45"/>
      <c r="M346" s="228" t="s">
        <v>1</v>
      </c>
      <c r="N346" s="229" t="s">
        <v>40</v>
      </c>
      <c r="O346" s="92"/>
      <c r="P346" s="230">
        <f>O346*H346</f>
        <v>0</v>
      </c>
      <c r="Q346" s="230">
        <v>0</v>
      </c>
      <c r="R346" s="230">
        <f>Q346*H346</f>
        <v>0</v>
      </c>
      <c r="S346" s="230">
        <v>0</v>
      </c>
      <c r="T346" s="231">
        <f>S346*H346</f>
        <v>0</v>
      </c>
      <c r="U346" s="39"/>
      <c r="V346" s="39"/>
      <c r="W346" s="39"/>
      <c r="X346" s="39"/>
      <c r="Y346" s="39"/>
      <c r="Z346" s="39"/>
      <c r="AA346" s="39"/>
      <c r="AB346" s="39"/>
      <c r="AC346" s="39"/>
      <c r="AD346" s="39"/>
      <c r="AE346" s="39"/>
      <c r="AR346" s="232" t="s">
        <v>139</v>
      </c>
      <c r="AT346" s="232" t="s">
        <v>135</v>
      </c>
      <c r="AU346" s="232" t="s">
        <v>85</v>
      </c>
      <c r="AY346" s="18" t="s">
        <v>133</v>
      </c>
      <c r="BE346" s="233">
        <f>IF(N346="základní",J346,0)</f>
        <v>0</v>
      </c>
      <c r="BF346" s="233">
        <f>IF(N346="snížená",J346,0)</f>
        <v>0</v>
      </c>
      <c r="BG346" s="233">
        <f>IF(N346="zákl. přenesená",J346,0)</f>
        <v>0</v>
      </c>
      <c r="BH346" s="233">
        <f>IF(N346="sníž. přenesená",J346,0)</f>
        <v>0</v>
      </c>
      <c r="BI346" s="233">
        <f>IF(N346="nulová",J346,0)</f>
        <v>0</v>
      </c>
      <c r="BJ346" s="18" t="s">
        <v>83</v>
      </c>
      <c r="BK346" s="233">
        <f>ROUND(I346*H346,2)</f>
        <v>0</v>
      </c>
      <c r="BL346" s="18" t="s">
        <v>139</v>
      </c>
      <c r="BM346" s="232" t="s">
        <v>851</v>
      </c>
    </row>
    <row r="347" s="13" customFormat="1">
      <c r="A347" s="13"/>
      <c r="B347" s="234"/>
      <c r="C347" s="235"/>
      <c r="D347" s="236" t="s">
        <v>141</v>
      </c>
      <c r="E347" s="237" t="s">
        <v>1</v>
      </c>
      <c r="F347" s="238" t="s">
        <v>600</v>
      </c>
      <c r="G347" s="235"/>
      <c r="H347" s="237" t="s">
        <v>1</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141</v>
      </c>
      <c r="AU347" s="244" t="s">
        <v>85</v>
      </c>
      <c r="AV347" s="13" t="s">
        <v>83</v>
      </c>
      <c r="AW347" s="13" t="s">
        <v>32</v>
      </c>
      <c r="AX347" s="13" t="s">
        <v>75</v>
      </c>
      <c r="AY347" s="244" t="s">
        <v>133</v>
      </c>
    </row>
    <row r="348" s="14" customFormat="1">
      <c r="A348" s="14"/>
      <c r="B348" s="245"/>
      <c r="C348" s="246"/>
      <c r="D348" s="236" t="s">
        <v>141</v>
      </c>
      <c r="E348" s="247" t="s">
        <v>1</v>
      </c>
      <c r="F348" s="248" t="s">
        <v>852</v>
      </c>
      <c r="G348" s="246"/>
      <c r="H348" s="249">
        <v>46.883000000000003</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141</v>
      </c>
      <c r="AU348" s="255" t="s">
        <v>85</v>
      </c>
      <c r="AV348" s="14" t="s">
        <v>85</v>
      </c>
      <c r="AW348" s="14" t="s">
        <v>32</v>
      </c>
      <c r="AX348" s="14" t="s">
        <v>83</v>
      </c>
      <c r="AY348" s="255" t="s">
        <v>133</v>
      </c>
    </row>
    <row r="349" s="12" customFormat="1" ht="22.8" customHeight="1">
      <c r="A349" s="12"/>
      <c r="B349" s="204"/>
      <c r="C349" s="205"/>
      <c r="D349" s="206" t="s">
        <v>74</v>
      </c>
      <c r="E349" s="218" t="s">
        <v>632</v>
      </c>
      <c r="F349" s="218" t="s">
        <v>633</v>
      </c>
      <c r="G349" s="205"/>
      <c r="H349" s="205"/>
      <c r="I349" s="208"/>
      <c r="J349" s="219">
        <f>BK349</f>
        <v>0</v>
      </c>
      <c r="K349" s="205"/>
      <c r="L349" s="210"/>
      <c r="M349" s="211"/>
      <c r="N349" s="212"/>
      <c r="O349" s="212"/>
      <c r="P349" s="213">
        <f>SUM(P350:P353)</f>
        <v>0</v>
      </c>
      <c r="Q349" s="212"/>
      <c r="R349" s="213">
        <f>SUM(R350:R353)</f>
        <v>0</v>
      </c>
      <c r="S349" s="212"/>
      <c r="T349" s="214">
        <f>SUM(T350:T353)</f>
        <v>0</v>
      </c>
      <c r="U349" s="12"/>
      <c r="V349" s="12"/>
      <c r="W349" s="12"/>
      <c r="X349" s="12"/>
      <c r="Y349" s="12"/>
      <c r="Z349" s="12"/>
      <c r="AA349" s="12"/>
      <c r="AB349" s="12"/>
      <c r="AC349" s="12"/>
      <c r="AD349" s="12"/>
      <c r="AE349" s="12"/>
      <c r="AR349" s="215" t="s">
        <v>83</v>
      </c>
      <c r="AT349" s="216" t="s">
        <v>74</v>
      </c>
      <c r="AU349" s="216" t="s">
        <v>83</v>
      </c>
      <c r="AY349" s="215" t="s">
        <v>133</v>
      </c>
      <c r="BK349" s="217">
        <f>SUM(BK350:BK353)</f>
        <v>0</v>
      </c>
    </row>
    <row r="350" s="2" customFormat="1" ht="24.15" customHeight="1">
      <c r="A350" s="39"/>
      <c r="B350" s="40"/>
      <c r="C350" s="220" t="s">
        <v>491</v>
      </c>
      <c r="D350" s="220" t="s">
        <v>135</v>
      </c>
      <c r="E350" s="221" t="s">
        <v>635</v>
      </c>
      <c r="F350" s="222" t="s">
        <v>636</v>
      </c>
      <c r="G350" s="223" t="s">
        <v>295</v>
      </c>
      <c r="H350" s="224">
        <v>27.417999999999999</v>
      </c>
      <c r="I350" s="225"/>
      <c r="J350" s="226">
        <f>ROUND(I350*H350,2)</f>
        <v>0</v>
      </c>
      <c r="K350" s="227"/>
      <c r="L350" s="45"/>
      <c r="M350" s="228" t="s">
        <v>1</v>
      </c>
      <c r="N350" s="229" t="s">
        <v>40</v>
      </c>
      <c r="O350" s="92"/>
      <c r="P350" s="230">
        <f>O350*H350</f>
        <v>0</v>
      </c>
      <c r="Q350" s="230">
        <v>0</v>
      </c>
      <c r="R350" s="230">
        <f>Q350*H350</f>
        <v>0</v>
      </c>
      <c r="S350" s="230">
        <v>0</v>
      </c>
      <c r="T350" s="231">
        <f>S350*H350</f>
        <v>0</v>
      </c>
      <c r="U350" s="39"/>
      <c r="V350" s="39"/>
      <c r="W350" s="39"/>
      <c r="X350" s="39"/>
      <c r="Y350" s="39"/>
      <c r="Z350" s="39"/>
      <c r="AA350" s="39"/>
      <c r="AB350" s="39"/>
      <c r="AC350" s="39"/>
      <c r="AD350" s="39"/>
      <c r="AE350" s="39"/>
      <c r="AR350" s="232" t="s">
        <v>139</v>
      </c>
      <c r="AT350" s="232" t="s">
        <v>135</v>
      </c>
      <c r="AU350" s="232" t="s">
        <v>85</v>
      </c>
      <c r="AY350" s="18" t="s">
        <v>133</v>
      </c>
      <c r="BE350" s="233">
        <f>IF(N350="základní",J350,0)</f>
        <v>0</v>
      </c>
      <c r="BF350" s="233">
        <f>IF(N350="snížená",J350,0)</f>
        <v>0</v>
      </c>
      <c r="BG350" s="233">
        <f>IF(N350="zákl. přenesená",J350,0)</f>
        <v>0</v>
      </c>
      <c r="BH350" s="233">
        <f>IF(N350="sníž. přenesená",J350,0)</f>
        <v>0</v>
      </c>
      <c r="BI350" s="233">
        <f>IF(N350="nulová",J350,0)</f>
        <v>0</v>
      </c>
      <c r="BJ350" s="18" t="s">
        <v>83</v>
      </c>
      <c r="BK350" s="233">
        <f>ROUND(I350*H350,2)</f>
        <v>0</v>
      </c>
      <c r="BL350" s="18" t="s">
        <v>139</v>
      </c>
      <c r="BM350" s="232" t="s">
        <v>853</v>
      </c>
    </row>
    <row r="351" s="14" customFormat="1">
      <c r="A351" s="14"/>
      <c r="B351" s="245"/>
      <c r="C351" s="246"/>
      <c r="D351" s="236" t="s">
        <v>141</v>
      </c>
      <c r="E351" s="247" t="s">
        <v>1</v>
      </c>
      <c r="F351" s="248" t="s">
        <v>854</v>
      </c>
      <c r="G351" s="246"/>
      <c r="H351" s="249">
        <v>27.417999999999999</v>
      </c>
      <c r="I351" s="250"/>
      <c r="J351" s="246"/>
      <c r="K351" s="246"/>
      <c r="L351" s="251"/>
      <c r="M351" s="252"/>
      <c r="N351" s="253"/>
      <c r="O351" s="253"/>
      <c r="P351" s="253"/>
      <c r="Q351" s="253"/>
      <c r="R351" s="253"/>
      <c r="S351" s="253"/>
      <c r="T351" s="254"/>
      <c r="U351" s="14"/>
      <c r="V351" s="14"/>
      <c r="W351" s="14"/>
      <c r="X351" s="14"/>
      <c r="Y351" s="14"/>
      <c r="Z351" s="14"/>
      <c r="AA351" s="14"/>
      <c r="AB351" s="14"/>
      <c r="AC351" s="14"/>
      <c r="AD351" s="14"/>
      <c r="AE351" s="14"/>
      <c r="AT351" s="255" t="s">
        <v>141</v>
      </c>
      <c r="AU351" s="255" t="s">
        <v>85</v>
      </c>
      <c r="AV351" s="14" t="s">
        <v>85</v>
      </c>
      <c r="AW351" s="14" t="s">
        <v>32</v>
      </c>
      <c r="AX351" s="14" t="s">
        <v>83</v>
      </c>
      <c r="AY351" s="255" t="s">
        <v>133</v>
      </c>
    </row>
    <row r="352" s="2" customFormat="1" ht="24.15" customHeight="1">
      <c r="A352" s="39"/>
      <c r="B352" s="40"/>
      <c r="C352" s="220" t="s">
        <v>495</v>
      </c>
      <c r="D352" s="220" t="s">
        <v>135</v>
      </c>
      <c r="E352" s="221" t="s">
        <v>640</v>
      </c>
      <c r="F352" s="222" t="s">
        <v>641</v>
      </c>
      <c r="G352" s="223" t="s">
        <v>295</v>
      </c>
      <c r="H352" s="224">
        <v>7.7480000000000002</v>
      </c>
      <c r="I352" s="225"/>
      <c r="J352" s="226">
        <f>ROUND(I352*H352,2)</f>
        <v>0</v>
      </c>
      <c r="K352" s="227"/>
      <c r="L352" s="45"/>
      <c r="M352" s="228" t="s">
        <v>1</v>
      </c>
      <c r="N352" s="229" t="s">
        <v>40</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139</v>
      </c>
      <c r="AT352" s="232" t="s">
        <v>135</v>
      </c>
      <c r="AU352" s="232" t="s">
        <v>85</v>
      </c>
      <c r="AY352" s="18" t="s">
        <v>133</v>
      </c>
      <c r="BE352" s="233">
        <f>IF(N352="základní",J352,0)</f>
        <v>0</v>
      </c>
      <c r="BF352" s="233">
        <f>IF(N352="snížená",J352,0)</f>
        <v>0</v>
      </c>
      <c r="BG352" s="233">
        <f>IF(N352="zákl. přenesená",J352,0)</f>
        <v>0</v>
      </c>
      <c r="BH352" s="233">
        <f>IF(N352="sníž. přenesená",J352,0)</f>
        <v>0</v>
      </c>
      <c r="BI352" s="233">
        <f>IF(N352="nulová",J352,0)</f>
        <v>0</v>
      </c>
      <c r="BJ352" s="18" t="s">
        <v>83</v>
      </c>
      <c r="BK352" s="233">
        <f>ROUND(I352*H352,2)</f>
        <v>0</v>
      </c>
      <c r="BL352" s="18" t="s">
        <v>139</v>
      </c>
      <c r="BM352" s="232" t="s">
        <v>855</v>
      </c>
    </row>
    <row r="353" s="14" customFormat="1">
      <c r="A353" s="14"/>
      <c r="B353" s="245"/>
      <c r="C353" s="246"/>
      <c r="D353" s="236" t="s">
        <v>141</v>
      </c>
      <c r="E353" s="247" t="s">
        <v>1</v>
      </c>
      <c r="F353" s="248" t="s">
        <v>856</v>
      </c>
      <c r="G353" s="246"/>
      <c r="H353" s="249">
        <v>7.7480000000000002</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141</v>
      </c>
      <c r="AU353" s="255" t="s">
        <v>85</v>
      </c>
      <c r="AV353" s="14" t="s">
        <v>85</v>
      </c>
      <c r="AW353" s="14" t="s">
        <v>32</v>
      </c>
      <c r="AX353" s="14" t="s">
        <v>83</v>
      </c>
      <c r="AY353" s="255" t="s">
        <v>133</v>
      </c>
    </row>
    <row r="354" s="12" customFormat="1" ht="25.92" customHeight="1">
      <c r="A354" s="12"/>
      <c r="B354" s="204"/>
      <c r="C354" s="205"/>
      <c r="D354" s="206" t="s">
        <v>74</v>
      </c>
      <c r="E354" s="207" t="s">
        <v>857</v>
      </c>
      <c r="F354" s="207" t="s">
        <v>858</v>
      </c>
      <c r="G354" s="205"/>
      <c r="H354" s="205"/>
      <c r="I354" s="208"/>
      <c r="J354" s="209">
        <f>BK354</f>
        <v>0</v>
      </c>
      <c r="K354" s="205"/>
      <c r="L354" s="210"/>
      <c r="M354" s="211"/>
      <c r="N354" s="212"/>
      <c r="O354" s="212"/>
      <c r="P354" s="213">
        <f>P355</f>
        <v>0</v>
      </c>
      <c r="Q354" s="212"/>
      <c r="R354" s="213">
        <f>R355</f>
        <v>0.014999999999999999</v>
      </c>
      <c r="S354" s="212"/>
      <c r="T354" s="214">
        <f>T355</f>
        <v>0</v>
      </c>
      <c r="U354" s="12"/>
      <c r="V354" s="12"/>
      <c r="W354" s="12"/>
      <c r="X354" s="12"/>
      <c r="Y354" s="12"/>
      <c r="Z354" s="12"/>
      <c r="AA354" s="12"/>
      <c r="AB354" s="12"/>
      <c r="AC354" s="12"/>
      <c r="AD354" s="12"/>
      <c r="AE354" s="12"/>
      <c r="AR354" s="215" t="s">
        <v>85</v>
      </c>
      <c r="AT354" s="216" t="s">
        <v>74</v>
      </c>
      <c r="AU354" s="216" t="s">
        <v>75</v>
      </c>
      <c r="AY354" s="215" t="s">
        <v>133</v>
      </c>
      <c r="BK354" s="217">
        <f>BK355</f>
        <v>0</v>
      </c>
    </row>
    <row r="355" s="12" customFormat="1" ht="22.8" customHeight="1">
      <c r="A355" s="12"/>
      <c r="B355" s="204"/>
      <c r="C355" s="205"/>
      <c r="D355" s="206" t="s">
        <v>74</v>
      </c>
      <c r="E355" s="218" t="s">
        <v>859</v>
      </c>
      <c r="F355" s="218" t="s">
        <v>860</v>
      </c>
      <c r="G355" s="205"/>
      <c r="H355" s="205"/>
      <c r="I355" s="208"/>
      <c r="J355" s="219">
        <f>BK355</f>
        <v>0</v>
      </c>
      <c r="K355" s="205"/>
      <c r="L355" s="210"/>
      <c r="M355" s="211"/>
      <c r="N355" s="212"/>
      <c r="O355" s="212"/>
      <c r="P355" s="213">
        <f>SUM(P356:P363)</f>
        <v>0</v>
      </c>
      <c r="Q355" s="212"/>
      <c r="R355" s="213">
        <f>SUM(R356:R363)</f>
        <v>0.014999999999999999</v>
      </c>
      <c r="S355" s="212"/>
      <c r="T355" s="214">
        <f>SUM(T356:T363)</f>
        <v>0</v>
      </c>
      <c r="U355" s="12"/>
      <c r="V355" s="12"/>
      <c r="W355" s="12"/>
      <c r="X355" s="12"/>
      <c r="Y355" s="12"/>
      <c r="Z355" s="12"/>
      <c r="AA355" s="12"/>
      <c r="AB355" s="12"/>
      <c r="AC355" s="12"/>
      <c r="AD355" s="12"/>
      <c r="AE355" s="12"/>
      <c r="AR355" s="215" t="s">
        <v>85</v>
      </c>
      <c r="AT355" s="216" t="s">
        <v>74</v>
      </c>
      <c r="AU355" s="216" t="s">
        <v>83</v>
      </c>
      <c r="AY355" s="215" t="s">
        <v>133</v>
      </c>
      <c r="BK355" s="217">
        <f>SUM(BK356:BK363)</f>
        <v>0</v>
      </c>
    </row>
    <row r="356" s="2" customFormat="1" ht="21.75" customHeight="1">
      <c r="A356" s="39"/>
      <c r="B356" s="40"/>
      <c r="C356" s="220" t="s">
        <v>499</v>
      </c>
      <c r="D356" s="220" t="s">
        <v>135</v>
      </c>
      <c r="E356" s="221" t="s">
        <v>861</v>
      </c>
      <c r="F356" s="222" t="s">
        <v>862</v>
      </c>
      <c r="G356" s="223" t="s">
        <v>138</v>
      </c>
      <c r="H356" s="224">
        <v>9.2400000000000002</v>
      </c>
      <c r="I356" s="225"/>
      <c r="J356" s="226">
        <f>ROUND(I356*H356,2)</f>
        <v>0</v>
      </c>
      <c r="K356" s="227"/>
      <c r="L356" s="45"/>
      <c r="M356" s="228" t="s">
        <v>1</v>
      </c>
      <c r="N356" s="229" t="s">
        <v>40</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241</v>
      </c>
      <c r="AT356" s="232" t="s">
        <v>135</v>
      </c>
      <c r="AU356" s="232" t="s">
        <v>85</v>
      </c>
      <c r="AY356" s="18" t="s">
        <v>133</v>
      </c>
      <c r="BE356" s="233">
        <f>IF(N356="základní",J356,0)</f>
        <v>0</v>
      </c>
      <c r="BF356" s="233">
        <f>IF(N356="snížená",J356,0)</f>
        <v>0</v>
      </c>
      <c r="BG356" s="233">
        <f>IF(N356="zákl. přenesená",J356,0)</f>
        <v>0</v>
      </c>
      <c r="BH356" s="233">
        <f>IF(N356="sníž. přenesená",J356,0)</f>
        <v>0</v>
      </c>
      <c r="BI356" s="233">
        <f>IF(N356="nulová",J356,0)</f>
        <v>0</v>
      </c>
      <c r="BJ356" s="18" t="s">
        <v>83</v>
      </c>
      <c r="BK356" s="233">
        <f>ROUND(I356*H356,2)</f>
        <v>0</v>
      </c>
      <c r="BL356" s="18" t="s">
        <v>241</v>
      </c>
      <c r="BM356" s="232" t="s">
        <v>863</v>
      </c>
    </row>
    <row r="357" s="13" customFormat="1">
      <c r="A357" s="13"/>
      <c r="B357" s="234"/>
      <c r="C357" s="235"/>
      <c r="D357" s="236" t="s">
        <v>141</v>
      </c>
      <c r="E357" s="237" t="s">
        <v>1</v>
      </c>
      <c r="F357" s="238" t="s">
        <v>864</v>
      </c>
      <c r="G357" s="235"/>
      <c r="H357" s="237" t="s">
        <v>1</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141</v>
      </c>
      <c r="AU357" s="244" t="s">
        <v>85</v>
      </c>
      <c r="AV357" s="13" t="s">
        <v>83</v>
      </c>
      <c r="AW357" s="13" t="s">
        <v>32</v>
      </c>
      <c r="AX357" s="13" t="s">
        <v>75</v>
      </c>
      <c r="AY357" s="244" t="s">
        <v>133</v>
      </c>
    </row>
    <row r="358" s="14" customFormat="1">
      <c r="A358" s="14"/>
      <c r="B358" s="245"/>
      <c r="C358" s="246"/>
      <c r="D358" s="236" t="s">
        <v>141</v>
      </c>
      <c r="E358" s="247" t="s">
        <v>1</v>
      </c>
      <c r="F358" s="248" t="s">
        <v>865</v>
      </c>
      <c r="G358" s="246"/>
      <c r="H358" s="249">
        <v>9.2400000000000002</v>
      </c>
      <c r="I358" s="250"/>
      <c r="J358" s="246"/>
      <c r="K358" s="246"/>
      <c r="L358" s="251"/>
      <c r="M358" s="252"/>
      <c r="N358" s="253"/>
      <c r="O358" s="253"/>
      <c r="P358" s="253"/>
      <c r="Q358" s="253"/>
      <c r="R358" s="253"/>
      <c r="S358" s="253"/>
      <c r="T358" s="254"/>
      <c r="U358" s="14"/>
      <c r="V358" s="14"/>
      <c r="W358" s="14"/>
      <c r="X358" s="14"/>
      <c r="Y358" s="14"/>
      <c r="Z358" s="14"/>
      <c r="AA358" s="14"/>
      <c r="AB358" s="14"/>
      <c r="AC358" s="14"/>
      <c r="AD358" s="14"/>
      <c r="AE358" s="14"/>
      <c r="AT358" s="255" t="s">
        <v>141</v>
      </c>
      <c r="AU358" s="255" t="s">
        <v>85</v>
      </c>
      <c r="AV358" s="14" t="s">
        <v>85</v>
      </c>
      <c r="AW358" s="14" t="s">
        <v>32</v>
      </c>
      <c r="AX358" s="14" t="s">
        <v>83</v>
      </c>
      <c r="AY358" s="255" t="s">
        <v>133</v>
      </c>
    </row>
    <row r="359" s="2" customFormat="1" ht="21.75" customHeight="1">
      <c r="A359" s="39"/>
      <c r="B359" s="40"/>
      <c r="C359" s="220" t="s">
        <v>504</v>
      </c>
      <c r="D359" s="220" t="s">
        <v>135</v>
      </c>
      <c r="E359" s="221" t="s">
        <v>866</v>
      </c>
      <c r="F359" s="222" t="s">
        <v>867</v>
      </c>
      <c r="G359" s="223" t="s">
        <v>138</v>
      </c>
      <c r="H359" s="224">
        <v>28.989999999999998</v>
      </c>
      <c r="I359" s="225"/>
      <c r="J359" s="226">
        <f>ROUND(I359*H359,2)</f>
        <v>0</v>
      </c>
      <c r="K359" s="227"/>
      <c r="L359" s="45"/>
      <c r="M359" s="228" t="s">
        <v>1</v>
      </c>
      <c r="N359" s="229" t="s">
        <v>40</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241</v>
      </c>
      <c r="AT359" s="232" t="s">
        <v>135</v>
      </c>
      <c r="AU359" s="232" t="s">
        <v>85</v>
      </c>
      <c r="AY359" s="18" t="s">
        <v>133</v>
      </c>
      <c r="BE359" s="233">
        <f>IF(N359="základní",J359,0)</f>
        <v>0</v>
      </c>
      <c r="BF359" s="233">
        <f>IF(N359="snížená",J359,0)</f>
        <v>0</v>
      </c>
      <c r="BG359" s="233">
        <f>IF(N359="zákl. přenesená",J359,0)</f>
        <v>0</v>
      </c>
      <c r="BH359" s="233">
        <f>IF(N359="sníž. přenesená",J359,0)</f>
        <v>0</v>
      </c>
      <c r="BI359" s="233">
        <f>IF(N359="nulová",J359,0)</f>
        <v>0</v>
      </c>
      <c r="BJ359" s="18" t="s">
        <v>83</v>
      </c>
      <c r="BK359" s="233">
        <f>ROUND(I359*H359,2)</f>
        <v>0</v>
      </c>
      <c r="BL359" s="18" t="s">
        <v>241</v>
      </c>
      <c r="BM359" s="232" t="s">
        <v>868</v>
      </c>
    </row>
    <row r="360" s="14" customFormat="1">
      <c r="A360" s="14"/>
      <c r="B360" s="245"/>
      <c r="C360" s="246"/>
      <c r="D360" s="236" t="s">
        <v>141</v>
      </c>
      <c r="E360" s="247" t="s">
        <v>1</v>
      </c>
      <c r="F360" s="248" t="s">
        <v>869</v>
      </c>
      <c r="G360" s="246"/>
      <c r="H360" s="249">
        <v>28.989999999999998</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141</v>
      </c>
      <c r="AU360" s="255" t="s">
        <v>85</v>
      </c>
      <c r="AV360" s="14" t="s">
        <v>85</v>
      </c>
      <c r="AW360" s="14" t="s">
        <v>32</v>
      </c>
      <c r="AX360" s="14" t="s">
        <v>83</v>
      </c>
      <c r="AY360" s="255" t="s">
        <v>133</v>
      </c>
    </row>
    <row r="361" s="2" customFormat="1" ht="16.5" customHeight="1">
      <c r="A361" s="39"/>
      <c r="B361" s="40"/>
      <c r="C361" s="278" t="s">
        <v>508</v>
      </c>
      <c r="D361" s="278" t="s">
        <v>312</v>
      </c>
      <c r="E361" s="279" t="s">
        <v>870</v>
      </c>
      <c r="F361" s="280" t="s">
        <v>871</v>
      </c>
      <c r="G361" s="281" t="s">
        <v>295</v>
      </c>
      <c r="H361" s="282">
        <v>0.014999999999999999</v>
      </c>
      <c r="I361" s="283"/>
      <c r="J361" s="284">
        <f>ROUND(I361*H361,2)</f>
        <v>0</v>
      </c>
      <c r="K361" s="285"/>
      <c r="L361" s="286"/>
      <c r="M361" s="287" t="s">
        <v>1</v>
      </c>
      <c r="N361" s="288" t="s">
        <v>40</v>
      </c>
      <c r="O361" s="92"/>
      <c r="P361" s="230">
        <f>O361*H361</f>
        <v>0</v>
      </c>
      <c r="Q361" s="230">
        <v>1</v>
      </c>
      <c r="R361" s="230">
        <f>Q361*H361</f>
        <v>0.014999999999999999</v>
      </c>
      <c r="S361" s="230">
        <v>0</v>
      </c>
      <c r="T361" s="231">
        <f>S361*H361</f>
        <v>0</v>
      </c>
      <c r="U361" s="39"/>
      <c r="V361" s="39"/>
      <c r="W361" s="39"/>
      <c r="X361" s="39"/>
      <c r="Y361" s="39"/>
      <c r="Z361" s="39"/>
      <c r="AA361" s="39"/>
      <c r="AB361" s="39"/>
      <c r="AC361" s="39"/>
      <c r="AD361" s="39"/>
      <c r="AE361" s="39"/>
      <c r="AR361" s="232" t="s">
        <v>338</v>
      </c>
      <c r="AT361" s="232" t="s">
        <v>312</v>
      </c>
      <c r="AU361" s="232" t="s">
        <v>85</v>
      </c>
      <c r="AY361" s="18" t="s">
        <v>133</v>
      </c>
      <c r="BE361" s="233">
        <f>IF(N361="základní",J361,0)</f>
        <v>0</v>
      </c>
      <c r="BF361" s="233">
        <f>IF(N361="snížená",J361,0)</f>
        <v>0</v>
      </c>
      <c r="BG361" s="233">
        <f>IF(N361="zákl. přenesená",J361,0)</f>
        <v>0</v>
      </c>
      <c r="BH361" s="233">
        <f>IF(N361="sníž. přenesená",J361,0)</f>
        <v>0</v>
      </c>
      <c r="BI361" s="233">
        <f>IF(N361="nulová",J361,0)</f>
        <v>0</v>
      </c>
      <c r="BJ361" s="18" t="s">
        <v>83</v>
      </c>
      <c r="BK361" s="233">
        <f>ROUND(I361*H361,2)</f>
        <v>0</v>
      </c>
      <c r="BL361" s="18" t="s">
        <v>241</v>
      </c>
      <c r="BM361" s="232" t="s">
        <v>872</v>
      </c>
    </row>
    <row r="362" s="2" customFormat="1">
      <c r="A362" s="39"/>
      <c r="B362" s="40"/>
      <c r="C362" s="41"/>
      <c r="D362" s="236" t="s">
        <v>873</v>
      </c>
      <c r="E362" s="41"/>
      <c r="F362" s="292" t="s">
        <v>874</v>
      </c>
      <c r="G362" s="41"/>
      <c r="H362" s="41"/>
      <c r="I362" s="293"/>
      <c r="J362" s="41"/>
      <c r="K362" s="41"/>
      <c r="L362" s="45"/>
      <c r="M362" s="294"/>
      <c r="N362" s="295"/>
      <c r="O362" s="92"/>
      <c r="P362" s="92"/>
      <c r="Q362" s="92"/>
      <c r="R362" s="92"/>
      <c r="S362" s="92"/>
      <c r="T362" s="93"/>
      <c r="U362" s="39"/>
      <c r="V362" s="39"/>
      <c r="W362" s="39"/>
      <c r="X362" s="39"/>
      <c r="Y362" s="39"/>
      <c r="Z362" s="39"/>
      <c r="AA362" s="39"/>
      <c r="AB362" s="39"/>
      <c r="AC362" s="39"/>
      <c r="AD362" s="39"/>
      <c r="AE362" s="39"/>
      <c r="AT362" s="18" t="s">
        <v>873</v>
      </c>
      <c r="AU362" s="18" t="s">
        <v>85</v>
      </c>
    </row>
    <row r="363" s="14" customFormat="1">
      <c r="A363" s="14"/>
      <c r="B363" s="245"/>
      <c r="C363" s="246"/>
      <c r="D363" s="236" t="s">
        <v>141</v>
      </c>
      <c r="E363" s="247" t="s">
        <v>1</v>
      </c>
      <c r="F363" s="248" t="s">
        <v>875</v>
      </c>
      <c r="G363" s="246"/>
      <c r="H363" s="249">
        <v>0.014999999999999999</v>
      </c>
      <c r="I363" s="250"/>
      <c r="J363" s="246"/>
      <c r="K363" s="246"/>
      <c r="L363" s="251"/>
      <c r="M363" s="289"/>
      <c r="N363" s="290"/>
      <c r="O363" s="290"/>
      <c r="P363" s="290"/>
      <c r="Q363" s="290"/>
      <c r="R363" s="290"/>
      <c r="S363" s="290"/>
      <c r="T363" s="291"/>
      <c r="U363" s="14"/>
      <c r="V363" s="14"/>
      <c r="W363" s="14"/>
      <c r="X363" s="14"/>
      <c r="Y363" s="14"/>
      <c r="Z363" s="14"/>
      <c r="AA363" s="14"/>
      <c r="AB363" s="14"/>
      <c r="AC363" s="14"/>
      <c r="AD363" s="14"/>
      <c r="AE363" s="14"/>
      <c r="AT363" s="255" t="s">
        <v>141</v>
      </c>
      <c r="AU363" s="255" t="s">
        <v>85</v>
      </c>
      <c r="AV363" s="14" t="s">
        <v>85</v>
      </c>
      <c r="AW363" s="14" t="s">
        <v>32</v>
      </c>
      <c r="AX363" s="14" t="s">
        <v>83</v>
      </c>
      <c r="AY363" s="255" t="s">
        <v>133</v>
      </c>
    </row>
    <row r="364" s="2" customFormat="1" ht="6.96" customHeight="1">
      <c r="A364" s="39"/>
      <c r="B364" s="67"/>
      <c r="C364" s="68"/>
      <c r="D364" s="68"/>
      <c r="E364" s="68"/>
      <c r="F364" s="68"/>
      <c r="G364" s="68"/>
      <c r="H364" s="68"/>
      <c r="I364" s="68"/>
      <c r="J364" s="68"/>
      <c r="K364" s="68"/>
      <c r="L364" s="45"/>
      <c r="M364" s="39"/>
      <c r="O364" s="39"/>
      <c r="P364" s="39"/>
      <c r="Q364" s="39"/>
      <c r="R364" s="39"/>
      <c r="S364" s="39"/>
      <c r="T364" s="39"/>
      <c r="U364" s="39"/>
      <c r="V364" s="39"/>
      <c r="W364" s="39"/>
      <c r="X364" s="39"/>
      <c r="Y364" s="39"/>
      <c r="Z364" s="39"/>
      <c r="AA364" s="39"/>
      <c r="AB364" s="39"/>
      <c r="AC364" s="39"/>
      <c r="AD364" s="39"/>
      <c r="AE364" s="39"/>
    </row>
  </sheetData>
  <sheetProtection sheet="1" autoFilter="0" formatColumns="0" formatRows="0" objects="1" scenarios="1" spinCount="100000" saltValue="fXDbrd923RDweH+BXsNKpnUIXWbtOQJMdFdT7+59ZiRrSYI/ASrogvq7QC2Lm4jRh12T0CZwEV0orl2A+4atGQ==" hashValue="AQBKetPcVZhr5Oeq0s5nShfBDfg3is6FJSLfgwr3ulOetxM38KIaEgFcgMaqvxhTXbp/EGBoxwWMmhTP0L/jrQ==" algorithmName="SHA-512" password="CC35"/>
  <autoFilter ref="C126:K363"/>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91</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876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ROUND((SUM(BE124:BE394)),  2)</f>
        <v>0</v>
      </c>
      <c r="G33" s="39"/>
      <c r="H33" s="39"/>
      <c r="I33" s="156">
        <v>0.20999999999999999</v>
      </c>
      <c r="J33" s="155">
        <f>ROUND(((SUM(BE124:BE394))*I33),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ROUND((SUM(BF124:BF394)),  2)</f>
        <v>0</v>
      </c>
      <c r="G34" s="39"/>
      <c r="H34" s="39"/>
      <c r="I34" s="156">
        <v>0.12</v>
      </c>
      <c r="J34" s="155">
        <f>ROUND(((SUM(BF124:BF394))*I34),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ROUND((SUM(BG124:BG394)),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ROUND((SUM(BH124:BH394)),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ROUND((SUM(BI124:BI394)),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03 - Krouna, řad V, vodovodní přípojky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110</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111</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112</v>
      </c>
      <c r="E99" s="189"/>
      <c r="F99" s="189"/>
      <c r="G99" s="189"/>
      <c r="H99" s="189"/>
      <c r="I99" s="189"/>
      <c r="J99" s="190">
        <f>J252</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113</v>
      </c>
      <c r="E100" s="189"/>
      <c r="F100" s="189"/>
      <c r="G100" s="189"/>
      <c r="H100" s="189"/>
      <c r="I100" s="189"/>
      <c r="J100" s="190">
        <f>J256</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114</v>
      </c>
      <c r="E101" s="189"/>
      <c r="F101" s="189"/>
      <c r="G101" s="189"/>
      <c r="H101" s="189"/>
      <c r="I101" s="189"/>
      <c r="J101" s="190">
        <f>J310</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115</v>
      </c>
      <c r="E102" s="189"/>
      <c r="F102" s="189"/>
      <c r="G102" s="189"/>
      <c r="H102" s="189"/>
      <c r="I102" s="189"/>
      <c r="J102" s="190">
        <f>J345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116</v>
      </c>
      <c r="E103" s="189"/>
      <c r="F103" s="189"/>
      <c r="G103" s="189"/>
      <c r="H103" s="189"/>
      <c r="I103" s="189"/>
      <c r="J103" s="190">
        <f>J358</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117</v>
      </c>
      <c r="E104" s="189"/>
      <c r="F104" s="189"/>
      <c r="G104" s="189"/>
      <c r="H104" s="189"/>
      <c r="I104" s="189"/>
      <c r="J104" s="190">
        <f>J390</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118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Vodovod Otradov</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03 - Krouna, řad V, vodovodní přípojky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Otradov</v>
      </c>
      <c r="G118" s="41"/>
      <c r="H118" s="41"/>
      <c r="I118" s="33" t="s">
        <v>22</v>
      </c>
      <c r="J118" s="80" t="str">
        <f>IF(J12="","",J12)</f>
        <v>19. 3. 2024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E15</f>
        <v xml:space="preserve"> </v>
      </c>
      <c r="G120" s="41"/>
      <c r="H120" s="41"/>
      <c r="I120" s="33" t="s">
        <v>30</v>
      </c>
      <c r="J120" s="37" t="str">
        <f>E21</f>
        <v>VS Chrudim, a.s., Novoměstská 625, 53701 Chrudim</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119</v>
      </c>
      <c r="D123" s="195" t="s">
        <v>60</v>
      </c>
      <c r="E123" s="195" t="s">
        <v>56</v>
      </c>
      <c r="F123" s="195" t="s">
        <v>57</v>
      </c>
      <c r="G123" s="195" t="s">
        <v>120</v>
      </c>
      <c r="H123" s="195" t="s">
        <v>121</v>
      </c>
      <c r="I123" s="195" t="s">
        <v>122</v>
      </c>
      <c r="J123" s="196" t="s">
        <v>107</v>
      </c>
      <c r="K123" s="197" t="s">
        <v>123</v>
      </c>
      <c r="L123" s="198"/>
      <c r="M123" s="101" t="s">
        <v>1</v>
      </c>
      <c r="N123" s="102" t="s">
        <v>39</v>
      </c>
      <c r="O123" s="102" t="s">
        <v>124</v>
      </c>
      <c r="P123" s="102" t="s">
        <v>125</v>
      </c>
      <c r="Q123" s="102" t="s">
        <v>126</v>
      </c>
      <c r="R123" s="102" t="s">
        <v>127</v>
      </c>
      <c r="S123" s="102" t="s">
        <v>128</v>
      </c>
      <c r="T123" s="103" t="s">
        <v>129</v>
      </c>
      <c r="U123" s="192"/>
      <c r="V123" s="192"/>
      <c r="W123" s="192"/>
      <c r="X123" s="192"/>
      <c r="Y123" s="192"/>
      <c r="Z123" s="192"/>
      <c r="AA123" s="192"/>
      <c r="AB123" s="192"/>
      <c r="AC123" s="192"/>
      <c r="AD123" s="192"/>
      <c r="AE123" s="192"/>
    </row>
    <row r="124" s="2" customFormat="1" ht="22.8" customHeight="1">
      <c r="A124" s="39"/>
      <c r="B124" s="40"/>
      <c r="C124" s="108" t="s">
        <v>130</v>
      </c>
      <c r="D124" s="41"/>
      <c r="E124" s="41"/>
      <c r="F124" s="41"/>
      <c r="G124" s="41"/>
      <c r="H124" s="41"/>
      <c r="I124" s="41"/>
      <c r="J124" s="199">
        <f>BK124</f>
        <v>0</v>
      </c>
      <c r="K124" s="41"/>
      <c r="L124" s="45"/>
      <c r="M124" s="104"/>
      <c r="N124" s="200"/>
      <c r="O124" s="105"/>
      <c r="P124" s="201">
        <f>P125</f>
        <v>0</v>
      </c>
      <c r="Q124" s="105"/>
      <c r="R124" s="201">
        <f>R125</f>
        <v>58.117816400000009</v>
      </c>
      <c r="S124" s="105"/>
      <c r="T124" s="202">
        <f>T125</f>
        <v>85.54031999999998</v>
      </c>
      <c r="U124" s="39"/>
      <c r="V124" s="39"/>
      <c r="W124" s="39"/>
      <c r="X124" s="39"/>
      <c r="Y124" s="39"/>
      <c r="Z124" s="39"/>
      <c r="AA124" s="39"/>
      <c r="AB124" s="39"/>
      <c r="AC124" s="39"/>
      <c r="AD124" s="39"/>
      <c r="AE124" s="39"/>
      <c r="AT124" s="18" t="s">
        <v>74</v>
      </c>
      <c r="AU124" s="18" t="s">
        <v>109</v>
      </c>
      <c r="BK124" s="203">
        <f>BK125</f>
        <v>0</v>
      </c>
    </row>
    <row r="125" s="12" customFormat="1" ht="25.92" customHeight="1">
      <c r="A125" s="12"/>
      <c r="B125" s="204"/>
      <c r="C125" s="205"/>
      <c r="D125" s="206" t="s">
        <v>74</v>
      </c>
      <c r="E125" s="207" t="s">
        <v>131</v>
      </c>
      <c r="F125" s="207" t="s">
        <v>132</v>
      </c>
      <c r="G125" s="205"/>
      <c r="H125" s="205"/>
      <c r="I125" s="208"/>
      <c r="J125" s="209">
        <f>BK125</f>
        <v>0</v>
      </c>
      <c r="K125" s="205"/>
      <c r="L125" s="210"/>
      <c r="M125" s="211"/>
      <c r="N125" s="212"/>
      <c r="O125" s="212"/>
      <c r="P125" s="213">
        <f>P126+P252+P256+P310+P345+P358+P390</f>
        <v>0</v>
      </c>
      <c r="Q125" s="212"/>
      <c r="R125" s="213">
        <f>R126+R252+R256+R310+R345+R358+R390</f>
        <v>58.117816400000009</v>
      </c>
      <c r="S125" s="212"/>
      <c r="T125" s="214">
        <f>T126+T252+T256+T310+T345+T358+T390</f>
        <v>85.54031999999998</v>
      </c>
      <c r="U125" s="12"/>
      <c r="V125" s="12"/>
      <c r="W125" s="12"/>
      <c r="X125" s="12"/>
      <c r="Y125" s="12"/>
      <c r="Z125" s="12"/>
      <c r="AA125" s="12"/>
      <c r="AB125" s="12"/>
      <c r="AC125" s="12"/>
      <c r="AD125" s="12"/>
      <c r="AE125" s="12"/>
      <c r="AR125" s="215" t="s">
        <v>83</v>
      </c>
      <c r="AT125" s="216" t="s">
        <v>74</v>
      </c>
      <c r="AU125" s="216" t="s">
        <v>75</v>
      </c>
      <c r="AY125" s="215" t="s">
        <v>133</v>
      </c>
      <c r="BK125" s="217">
        <f>BK126+BK252+BK256+BK310+BK345+BK358+BK390</f>
        <v>0</v>
      </c>
    </row>
    <row r="126" s="12" customFormat="1" ht="22.8" customHeight="1">
      <c r="A126" s="12"/>
      <c r="B126" s="204"/>
      <c r="C126" s="205"/>
      <c r="D126" s="206" t="s">
        <v>74</v>
      </c>
      <c r="E126" s="218" t="s">
        <v>83</v>
      </c>
      <c r="F126" s="218" t="s">
        <v>134</v>
      </c>
      <c r="G126" s="205"/>
      <c r="H126" s="205"/>
      <c r="I126" s="208"/>
      <c r="J126" s="219">
        <f>BK126</f>
        <v>0</v>
      </c>
      <c r="K126" s="205"/>
      <c r="L126" s="210"/>
      <c r="M126" s="211"/>
      <c r="N126" s="212"/>
      <c r="O126" s="212"/>
      <c r="P126" s="213">
        <f>SUM(P127:P251)</f>
        <v>0</v>
      </c>
      <c r="Q126" s="212"/>
      <c r="R126" s="213">
        <f>SUM(R127:R251)</f>
        <v>19.012917999999999</v>
      </c>
      <c r="S126" s="212"/>
      <c r="T126" s="214">
        <f>SUM(T127:T251)</f>
        <v>85.538499999999985</v>
      </c>
      <c r="U126" s="12"/>
      <c r="V126" s="12"/>
      <c r="W126" s="12"/>
      <c r="X126" s="12"/>
      <c r="Y126" s="12"/>
      <c r="Z126" s="12"/>
      <c r="AA126" s="12"/>
      <c r="AB126" s="12"/>
      <c r="AC126" s="12"/>
      <c r="AD126" s="12"/>
      <c r="AE126" s="12"/>
      <c r="AR126" s="215" t="s">
        <v>83</v>
      </c>
      <c r="AT126" s="216" t="s">
        <v>74</v>
      </c>
      <c r="AU126" s="216" t="s">
        <v>83</v>
      </c>
      <c r="AY126" s="215" t="s">
        <v>133</v>
      </c>
      <c r="BK126" s="217">
        <f>SUM(BK127:BK251)</f>
        <v>0</v>
      </c>
    </row>
    <row r="127" s="2" customFormat="1" ht="33" customHeight="1">
      <c r="A127" s="39"/>
      <c r="B127" s="40"/>
      <c r="C127" s="220" t="s">
        <v>83</v>
      </c>
      <c r="D127" s="220" t="s">
        <v>135</v>
      </c>
      <c r="E127" s="221" t="s">
        <v>136</v>
      </c>
      <c r="F127" s="222" t="s">
        <v>137</v>
      </c>
      <c r="G127" s="223" t="s">
        <v>138</v>
      </c>
      <c r="H127" s="224">
        <v>47</v>
      </c>
      <c r="I127" s="225"/>
      <c r="J127" s="226">
        <f>ROUND(I127*H127,2)</f>
        <v>0</v>
      </c>
      <c r="K127" s="227"/>
      <c r="L127" s="45"/>
      <c r="M127" s="228" t="s">
        <v>1</v>
      </c>
      <c r="N127" s="229" t="s">
        <v>40</v>
      </c>
      <c r="O127" s="92"/>
      <c r="P127" s="230">
        <f>O127*H127</f>
        <v>0</v>
      </c>
      <c r="Q127" s="230">
        <v>0</v>
      </c>
      <c r="R127" s="230">
        <f>Q127*H127</f>
        <v>0</v>
      </c>
      <c r="S127" s="230">
        <v>0.17999999999999999</v>
      </c>
      <c r="T127" s="231">
        <f>S127*H127</f>
        <v>8.4599999999999991</v>
      </c>
      <c r="U127" s="39"/>
      <c r="V127" s="39"/>
      <c r="W127" s="39"/>
      <c r="X127" s="39"/>
      <c r="Y127" s="39"/>
      <c r="Z127" s="39"/>
      <c r="AA127" s="39"/>
      <c r="AB127" s="39"/>
      <c r="AC127" s="39"/>
      <c r="AD127" s="39"/>
      <c r="AE127" s="39"/>
      <c r="AR127" s="232" t="s">
        <v>139</v>
      </c>
      <c r="AT127" s="232" t="s">
        <v>135</v>
      </c>
      <c r="AU127" s="232" t="s">
        <v>85</v>
      </c>
      <c r="AY127" s="18" t="s">
        <v>133</v>
      </c>
      <c r="BE127" s="233">
        <f>IF(N127="základní",J127,0)</f>
        <v>0</v>
      </c>
      <c r="BF127" s="233">
        <f>IF(N127="snížená",J127,0)</f>
        <v>0</v>
      </c>
      <c r="BG127" s="233">
        <f>IF(N127="zákl. přenesená",J127,0)</f>
        <v>0</v>
      </c>
      <c r="BH127" s="233">
        <f>IF(N127="sníž. přenesená",J127,0)</f>
        <v>0</v>
      </c>
      <c r="BI127" s="233">
        <f>IF(N127="nulová",J127,0)</f>
        <v>0</v>
      </c>
      <c r="BJ127" s="18" t="s">
        <v>83</v>
      </c>
      <c r="BK127" s="233">
        <f>ROUND(I127*H127,2)</f>
        <v>0</v>
      </c>
      <c r="BL127" s="18" t="s">
        <v>139</v>
      </c>
      <c r="BM127" s="232" t="s">
        <v>877</v>
      </c>
    </row>
    <row r="128" s="13" customFormat="1">
      <c r="A128" s="13"/>
      <c r="B128" s="234"/>
      <c r="C128" s="235"/>
      <c r="D128" s="236" t="s">
        <v>141</v>
      </c>
      <c r="E128" s="237" t="s">
        <v>1</v>
      </c>
      <c r="F128" s="238" t="s">
        <v>878</v>
      </c>
      <c r="G128" s="235"/>
      <c r="H128" s="237" t="s">
        <v>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141</v>
      </c>
      <c r="AU128" s="244" t="s">
        <v>85</v>
      </c>
      <c r="AV128" s="13" t="s">
        <v>83</v>
      </c>
      <c r="AW128" s="13" t="s">
        <v>32</v>
      </c>
      <c r="AX128" s="13" t="s">
        <v>75</v>
      </c>
      <c r="AY128" s="244" t="s">
        <v>133</v>
      </c>
    </row>
    <row r="129" s="14" customFormat="1">
      <c r="A129" s="14"/>
      <c r="B129" s="245"/>
      <c r="C129" s="246"/>
      <c r="D129" s="236" t="s">
        <v>141</v>
      </c>
      <c r="E129" s="247" t="s">
        <v>1</v>
      </c>
      <c r="F129" s="248" t="s">
        <v>420</v>
      </c>
      <c r="G129" s="246"/>
      <c r="H129" s="249">
        <v>47</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141</v>
      </c>
      <c r="AU129" s="255" t="s">
        <v>85</v>
      </c>
      <c r="AV129" s="14" t="s">
        <v>85</v>
      </c>
      <c r="AW129" s="14" t="s">
        <v>32</v>
      </c>
      <c r="AX129" s="14" t="s">
        <v>83</v>
      </c>
      <c r="AY129" s="255" t="s">
        <v>133</v>
      </c>
    </row>
    <row r="130" s="2" customFormat="1" ht="37.8" customHeight="1">
      <c r="A130" s="39"/>
      <c r="B130" s="40"/>
      <c r="C130" s="220" t="s">
        <v>85</v>
      </c>
      <c r="D130" s="220" t="s">
        <v>135</v>
      </c>
      <c r="E130" s="221" t="s">
        <v>879</v>
      </c>
      <c r="F130" s="222" t="s">
        <v>880</v>
      </c>
      <c r="G130" s="223" t="s">
        <v>138</v>
      </c>
      <c r="H130" s="224">
        <v>78</v>
      </c>
      <c r="I130" s="225"/>
      <c r="J130" s="226">
        <f>ROUND(I130*H130,2)</f>
        <v>0</v>
      </c>
      <c r="K130" s="227"/>
      <c r="L130" s="45"/>
      <c r="M130" s="228" t="s">
        <v>1</v>
      </c>
      <c r="N130" s="229" t="s">
        <v>40</v>
      </c>
      <c r="O130" s="92"/>
      <c r="P130" s="230">
        <f>O130*H130</f>
        <v>0</v>
      </c>
      <c r="Q130" s="230">
        <v>0</v>
      </c>
      <c r="R130" s="230">
        <f>Q130*H130</f>
        <v>0</v>
      </c>
      <c r="S130" s="230">
        <v>0.17000000000000001</v>
      </c>
      <c r="T130" s="231">
        <f>S130*H130</f>
        <v>13.260000000000002</v>
      </c>
      <c r="U130" s="39"/>
      <c r="V130" s="39"/>
      <c r="W130" s="39"/>
      <c r="X130" s="39"/>
      <c r="Y130" s="39"/>
      <c r="Z130" s="39"/>
      <c r="AA130" s="39"/>
      <c r="AB130" s="39"/>
      <c r="AC130" s="39"/>
      <c r="AD130" s="39"/>
      <c r="AE130" s="39"/>
      <c r="AR130" s="232" t="s">
        <v>139</v>
      </c>
      <c r="AT130" s="232" t="s">
        <v>135</v>
      </c>
      <c r="AU130" s="232" t="s">
        <v>85</v>
      </c>
      <c r="AY130" s="18" t="s">
        <v>133</v>
      </c>
      <c r="BE130" s="233">
        <f>IF(N130="základní",J130,0)</f>
        <v>0</v>
      </c>
      <c r="BF130" s="233">
        <f>IF(N130="snížená",J130,0)</f>
        <v>0</v>
      </c>
      <c r="BG130" s="233">
        <f>IF(N130="zákl. přenesená",J130,0)</f>
        <v>0</v>
      </c>
      <c r="BH130" s="233">
        <f>IF(N130="sníž. přenesená",J130,0)</f>
        <v>0</v>
      </c>
      <c r="BI130" s="233">
        <f>IF(N130="nulová",J130,0)</f>
        <v>0</v>
      </c>
      <c r="BJ130" s="18" t="s">
        <v>83</v>
      </c>
      <c r="BK130" s="233">
        <f>ROUND(I130*H130,2)</f>
        <v>0</v>
      </c>
      <c r="BL130" s="18" t="s">
        <v>139</v>
      </c>
      <c r="BM130" s="232" t="s">
        <v>881</v>
      </c>
    </row>
    <row r="131" s="13" customFormat="1">
      <c r="A131" s="13"/>
      <c r="B131" s="234"/>
      <c r="C131" s="235"/>
      <c r="D131" s="236" t="s">
        <v>141</v>
      </c>
      <c r="E131" s="237" t="s">
        <v>1</v>
      </c>
      <c r="F131" s="238" t="s">
        <v>882</v>
      </c>
      <c r="G131" s="235"/>
      <c r="H131" s="237" t="s">
        <v>1</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141</v>
      </c>
      <c r="AU131" s="244" t="s">
        <v>85</v>
      </c>
      <c r="AV131" s="13" t="s">
        <v>83</v>
      </c>
      <c r="AW131" s="13" t="s">
        <v>32</v>
      </c>
      <c r="AX131" s="13" t="s">
        <v>75</v>
      </c>
      <c r="AY131" s="244" t="s">
        <v>133</v>
      </c>
    </row>
    <row r="132" s="13" customFormat="1">
      <c r="A132" s="13"/>
      <c r="B132" s="234"/>
      <c r="C132" s="235"/>
      <c r="D132" s="236" t="s">
        <v>141</v>
      </c>
      <c r="E132" s="237" t="s">
        <v>1</v>
      </c>
      <c r="F132" s="238" t="s">
        <v>883</v>
      </c>
      <c r="G132" s="235"/>
      <c r="H132" s="237" t="s">
        <v>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141</v>
      </c>
      <c r="AU132" s="244" t="s">
        <v>85</v>
      </c>
      <c r="AV132" s="13" t="s">
        <v>83</v>
      </c>
      <c r="AW132" s="13" t="s">
        <v>32</v>
      </c>
      <c r="AX132" s="13" t="s">
        <v>75</v>
      </c>
      <c r="AY132" s="244" t="s">
        <v>133</v>
      </c>
    </row>
    <row r="133" s="14" customFormat="1">
      <c r="A133" s="14"/>
      <c r="B133" s="245"/>
      <c r="C133" s="246"/>
      <c r="D133" s="236" t="s">
        <v>141</v>
      </c>
      <c r="E133" s="247" t="s">
        <v>1</v>
      </c>
      <c r="F133" s="248" t="s">
        <v>360</v>
      </c>
      <c r="G133" s="246"/>
      <c r="H133" s="249">
        <v>36</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141</v>
      </c>
      <c r="AU133" s="255" t="s">
        <v>85</v>
      </c>
      <c r="AV133" s="14" t="s">
        <v>85</v>
      </c>
      <c r="AW133" s="14" t="s">
        <v>32</v>
      </c>
      <c r="AX133" s="14" t="s">
        <v>75</v>
      </c>
      <c r="AY133" s="255" t="s">
        <v>133</v>
      </c>
    </row>
    <row r="134" s="13" customFormat="1">
      <c r="A134" s="13"/>
      <c r="B134" s="234"/>
      <c r="C134" s="235"/>
      <c r="D134" s="236" t="s">
        <v>141</v>
      </c>
      <c r="E134" s="237" t="s">
        <v>1</v>
      </c>
      <c r="F134" s="238" t="s">
        <v>884</v>
      </c>
      <c r="G134" s="235"/>
      <c r="H134" s="237" t="s">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141</v>
      </c>
      <c r="AU134" s="244" t="s">
        <v>85</v>
      </c>
      <c r="AV134" s="13" t="s">
        <v>83</v>
      </c>
      <c r="AW134" s="13" t="s">
        <v>32</v>
      </c>
      <c r="AX134" s="13" t="s">
        <v>75</v>
      </c>
      <c r="AY134" s="244" t="s">
        <v>133</v>
      </c>
    </row>
    <row r="135" s="14" customFormat="1">
      <c r="A135" s="14"/>
      <c r="B135" s="245"/>
      <c r="C135" s="246"/>
      <c r="D135" s="236" t="s">
        <v>141</v>
      </c>
      <c r="E135" s="247" t="s">
        <v>1</v>
      </c>
      <c r="F135" s="248" t="s">
        <v>393</v>
      </c>
      <c r="G135" s="246"/>
      <c r="H135" s="249">
        <v>42</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141</v>
      </c>
      <c r="AU135" s="255" t="s">
        <v>85</v>
      </c>
      <c r="AV135" s="14" t="s">
        <v>85</v>
      </c>
      <c r="AW135" s="14" t="s">
        <v>32</v>
      </c>
      <c r="AX135" s="14" t="s">
        <v>75</v>
      </c>
      <c r="AY135" s="255" t="s">
        <v>133</v>
      </c>
    </row>
    <row r="136" s="15" customFormat="1">
      <c r="A136" s="15"/>
      <c r="B136" s="256"/>
      <c r="C136" s="257"/>
      <c r="D136" s="236" t="s">
        <v>141</v>
      </c>
      <c r="E136" s="258" t="s">
        <v>1</v>
      </c>
      <c r="F136" s="259" t="s">
        <v>152</v>
      </c>
      <c r="G136" s="257"/>
      <c r="H136" s="260">
        <v>78</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141</v>
      </c>
      <c r="AU136" s="266" t="s">
        <v>85</v>
      </c>
      <c r="AV136" s="15" t="s">
        <v>139</v>
      </c>
      <c r="AW136" s="15" t="s">
        <v>32</v>
      </c>
      <c r="AX136" s="15" t="s">
        <v>83</v>
      </c>
      <c r="AY136" s="266" t="s">
        <v>133</v>
      </c>
    </row>
    <row r="137" s="2" customFormat="1" ht="37.8" customHeight="1">
      <c r="A137" s="39"/>
      <c r="B137" s="40"/>
      <c r="C137" s="220" t="s">
        <v>153</v>
      </c>
      <c r="D137" s="220" t="s">
        <v>135</v>
      </c>
      <c r="E137" s="221" t="s">
        <v>145</v>
      </c>
      <c r="F137" s="222" t="s">
        <v>146</v>
      </c>
      <c r="G137" s="223" t="s">
        <v>138</v>
      </c>
      <c r="H137" s="224">
        <v>62</v>
      </c>
      <c r="I137" s="225"/>
      <c r="J137" s="226">
        <f>ROUND(I137*H137,2)</f>
        <v>0</v>
      </c>
      <c r="K137" s="227"/>
      <c r="L137" s="45"/>
      <c r="M137" s="228" t="s">
        <v>1</v>
      </c>
      <c r="N137" s="229" t="s">
        <v>40</v>
      </c>
      <c r="O137" s="92"/>
      <c r="P137" s="230">
        <f>O137*H137</f>
        <v>0</v>
      </c>
      <c r="Q137" s="230">
        <v>0</v>
      </c>
      <c r="R137" s="230">
        <f>Q137*H137</f>
        <v>0</v>
      </c>
      <c r="S137" s="230">
        <v>0.28999999999999998</v>
      </c>
      <c r="T137" s="231">
        <f>S137*H137</f>
        <v>17.98</v>
      </c>
      <c r="U137" s="39"/>
      <c r="V137" s="39"/>
      <c r="W137" s="39"/>
      <c r="X137" s="39"/>
      <c r="Y137" s="39"/>
      <c r="Z137" s="39"/>
      <c r="AA137" s="39"/>
      <c r="AB137" s="39"/>
      <c r="AC137" s="39"/>
      <c r="AD137" s="39"/>
      <c r="AE137" s="39"/>
      <c r="AR137" s="232" t="s">
        <v>139</v>
      </c>
      <c r="AT137" s="232" t="s">
        <v>135</v>
      </c>
      <c r="AU137" s="232" t="s">
        <v>85</v>
      </c>
      <c r="AY137" s="18" t="s">
        <v>133</v>
      </c>
      <c r="BE137" s="233">
        <f>IF(N137="základní",J137,0)</f>
        <v>0</v>
      </c>
      <c r="BF137" s="233">
        <f>IF(N137="snížená",J137,0)</f>
        <v>0</v>
      </c>
      <c r="BG137" s="233">
        <f>IF(N137="zákl. přenesená",J137,0)</f>
        <v>0</v>
      </c>
      <c r="BH137" s="233">
        <f>IF(N137="sníž. přenesená",J137,0)</f>
        <v>0</v>
      </c>
      <c r="BI137" s="233">
        <f>IF(N137="nulová",J137,0)</f>
        <v>0</v>
      </c>
      <c r="BJ137" s="18" t="s">
        <v>83</v>
      </c>
      <c r="BK137" s="233">
        <f>ROUND(I137*H137,2)</f>
        <v>0</v>
      </c>
      <c r="BL137" s="18" t="s">
        <v>139</v>
      </c>
      <c r="BM137" s="232" t="s">
        <v>885</v>
      </c>
    </row>
    <row r="138" s="13" customFormat="1">
      <c r="A138" s="13"/>
      <c r="B138" s="234"/>
      <c r="C138" s="235"/>
      <c r="D138" s="236" t="s">
        <v>141</v>
      </c>
      <c r="E138" s="237" t="s">
        <v>1</v>
      </c>
      <c r="F138" s="238" t="s">
        <v>886</v>
      </c>
      <c r="G138" s="235"/>
      <c r="H138" s="237" t="s">
        <v>1</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141</v>
      </c>
      <c r="AU138" s="244" t="s">
        <v>85</v>
      </c>
      <c r="AV138" s="13" t="s">
        <v>83</v>
      </c>
      <c r="AW138" s="13" t="s">
        <v>32</v>
      </c>
      <c r="AX138" s="13" t="s">
        <v>75</v>
      </c>
      <c r="AY138" s="244" t="s">
        <v>133</v>
      </c>
    </row>
    <row r="139" s="14" customFormat="1">
      <c r="A139" s="14"/>
      <c r="B139" s="245"/>
      <c r="C139" s="246"/>
      <c r="D139" s="236" t="s">
        <v>141</v>
      </c>
      <c r="E139" s="247" t="s">
        <v>1</v>
      </c>
      <c r="F139" s="248" t="s">
        <v>330</v>
      </c>
      <c r="G139" s="246"/>
      <c r="H139" s="249">
        <v>31</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141</v>
      </c>
      <c r="AU139" s="255" t="s">
        <v>85</v>
      </c>
      <c r="AV139" s="14" t="s">
        <v>85</v>
      </c>
      <c r="AW139" s="14" t="s">
        <v>32</v>
      </c>
      <c r="AX139" s="14" t="s">
        <v>75</v>
      </c>
      <c r="AY139" s="255" t="s">
        <v>133</v>
      </c>
    </row>
    <row r="140" s="13" customFormat="1">
      <c r="A140" s="13"/>
      <c r="B140" s="234"/>
      <c r="C140" s="235"/>
      <c r="D140" s="236" t="s">
        <v>141</v>
      </c>
      <c r="E140" s="237" t="s">
        <v>1</v>
      </c>
      <c r="F140" s="238" t="s">
        <v>887</v>
      </c>
      <c r="G140" s="235"/>
      <c r="H140" s="237" t="s">
        <v>1</v>
      </c>
      <c r="I140" s="239"/>
      <c r="J140" s="235"/>
      <c r="K140" s="235"/>
      <c r="L140" s="240"/>
      <c r="M140" s="241"/>
      <c r="N140" s="242"/>
      <c r="O140" s="242"/>
      <c r="P140" s="242"/>
      <c r="Q140" s="242"/>
      <c r="R140" s="242"/>
      <c r="S140" s="242"/>
      <c r="T140" s="243"/>
      <c r="U140" s="13"/>
      <c r="V140" s="13"/>
      <c r="W140" s="13"/>
      <c r="X140" s="13"/>
      <c r="Y140" s="13"/>
      <c r="Z140" s="13"/>
      <c r="AA140" s="13"/>
      <c r="AB140" s="13"/>
      <c r="AC140" s="13"/>
      <c r="AD140" s="13"/>
      <c r="AE140" s="13"/>
      <c r="AT140" s="244" t="s">
        <v>141</v>
      </c>
      <c r="AU140" s="244" t="s">
        <v>85</v>
      </c>
      <c r="AV140" s="13" t="s">
        <v>83</v>
      </c>
      <c r="AW140" s="13" t="s">
        <v>32</v>
      </c>
      <c r="AX140" s="13" t="s">
        <v>75</v>
      </c>
      <c r="AY140" s="244" t="s">
        <v>133</v>
      </c>
    </row>
    <row r="141" s="14" customFormat="1">
      <c r="A141" s="14"/>
      <c r="B141" s="245"/>
      <c r="C141" s="246"/>
      <c r="D141" s="236" t="s">
        <v>141</v>
      </c>
      <c r="E141" s="247" t="s">
        <v>1</v>
      </c>
      <c r="F141" s="248" t="s">
        <v>330</v>
      </c>
      <c r="G141" s="246"/>
      <c r="H141" s="249">
        <v>31</v>
      </c>
      <c r="I141" s="250"/>
      <c r="J141" s="246"/>
      <c r="K141" s="246"/>
      <c r="L141" s="251"/>
      <c r="M141" s="252"/>
      <c r="N141" s="253"/>
      <c r="O141" s="253"/>
      <c r="P141" s="253"/>
      <c r="Q141" s="253"/>
      <c r="R141" s="253"/>
      <c r="S141" s="253"/>
      <c r="T141" s="254"/>
      <c r="U141" s="14"/>
      <c r="V141" s="14"/>
      <c r="W141" s="14"/>
      <c r="X141" s="14"/>
      <c r="Y141" s="14"/>
      <c r="Z141" s="14"/>
      <c r="AA141" s="14"/>
      <c r="AB141" s="14"/>
      <c r="AC141" s="14"/>
      <c r="AD141" s="14"/>
      <c r="AE141" s="14"/>
      <c r="AT141" s="255" t="s">
        <v>141</v>
      </c>
      <c r="AU141" s="255" t="s">
        <v>85</v>
      </c>
      <c r="AV141" s="14" t="s">
        <v>85</v>
      </c>
      <c r="AW141" s="14" t="s">
        <v>32</v>
      </c>
      <c r="AX141" s="14" t="s">
        <v>75</v>
      </c>
      <c r="AY141" s="255" t="s">
        <v>133</v>
      </c>
    </row>
    <row r="142" s="15" customFormat="1">
      <c r="A142" s="15"/>
      <c r="B142" s="256"/>
      <c r="C142" s="257"/>
      <c r="D142" s="236" t="s">
        <v>141</v>
      </c>
      <c r="E142" s="258" t="s">
        <v>1</v>
      </c>
      <c r="F142" s="259" t="s">
        <v>152</v>
      </c>
      <c r="G142" s="257"/>
      <c r="H142" s="260">
        <v>62</v>
      </c>
      <c r="I142" s="261"/>
      <c r="J142" s="257"/>
      <c r="K142" s="257"/>
      <c r="L142" s="262"/>
      <c r="M142" s="263"/>
      <c r="N142" s="264"/>
      <c r="O142" s="264"/>
      <c r="P142" s="264"/>
      <c r="Q142" s="264"/>
      <c r="R142" s="264"/>
      <c r="S142" s="264"/>
      <c r="T142" s="265"/>
      <c r="U142" s="15"/>
      <c r="V142" s="15"/>
      <c r="W142" s="15"/>
      <c r="X142" s="15"/>
      <c r="Y142" s="15"/>
      <c r="Z142" s="15"/>
      <c r="AA142" s="15"/>
      <c r="AB142" s="15"/>
      <c r="AC142" s="15"/>
      <c r="AD142" s="15"/>
      <c r="AE142" s="15"/>
      <c r="AT142" s="266" t="s">
        <v>141</v>
      </c>
      <c r="AU142" s="266" t="s">
        <v>85</v>
      </c>
      <c r="AV142" s="15" t="s">
        <v>139</v>
      </c>
      <c r="AW142" s="15" t="s">
        <v>32</v>
      </c>
      <c r="AX142" s="15" t="s">
        <v>83</v>
      </c>
      <c r="AY142" s="266" t="s">
        <v>133</v>
      </c>
    </row>
    <row r="143" s="2" customFormat="1" ht="37.8" customHeight="1">
      <c r="A143" s="39"/>
      <c r="B143" s="40"/>
      <c r="C143" s="220" t="s">
        <v>139</v>
      </c>
      <c r="D143" s="220" t="s">
        <v>135</v>
      </c>
      <c r="E143" s="221" t="s">
        <v>154</v>
      </c>
      <c r="F143" s="222" t="s">
        <v>155</v>
      </c>
      <c r="G143" s="223" t="s">
        <v>138</v>
      </c>
      <c r="H143" s="224">
        <v>60.399999999999999</v>
      </c>
      <c r="I143" s="225"/>
      <c r="J143" s="226">
        <f>ROUND(I143*H143,2)</f>
        <v>0</v>
      </c>
      <c r="K143" s="227"/>
      <c r="L143" s="45"/>
      <c r="M143" s="228" t="s">
        <v>1</v>
      </c>
      <c r="N143" s="229" t="s">
        <v>40</v>
      </c>
      <c r="O143" s="92"/>
      <c r="P143" s="230">
        <f>O143*H143</f>
        <v>0</v>
      </c>
      <c r="Q143" s="230">
        <v>0</v>
      </c>
      <c r="R143" s="230">
        <f>Q143*H143</f>
        <v>0</v>
      </c>
      <c r="S143" s="230">
        <v>0.44</v>
      </c>
      <c r="T143" s="231">
        <f>S143*H143</f>
        <v>26.576000000000001</v>
      </c>
      <c r="U143" s="39"/>
      <c r="V143" s="39"/>
      <c r="W143" s="39"/>
      <c r="X143" s="39"/>
      <c r="Y143" s="39"/>
      <c r="Z143" s="39"/>
      <c r="AA143" s="39"/>
      <c r="AB143" s="39"/>
      <c r="AC143" s="39"/>
      <c r="AD143" s="39"/>
      <c r="AE143" s="39"/>
      <c r="AR143" s="232" t="s">
        <v>139</v>
      </c>
      <c r="AT143" s="232" t="s">
        <v>135</v>
      </c>
      <c r="AU143" s="232" t="s">
        <v>85</v>
      </c>
      <c r="AY143" s="18" t="s">
        <v>133</v>
      </c>
      <c r="BE143" s="233">
        <f>IF(N143="základní",J143,0)</f>
        <v>0</v>
      </c>
      <c r="BF143" s="233">
        <f>IF(N143="snížená",J143,0)</f>
        <v>0</v>
      </c>
      <c r="BG143" s="233">
        <f>IF(N143="zákl. přenesená",J143,0)</f>
        <v>0</v>
      </c>
      <c r="BH143" s="233">
        <f>IF(N143="sníž. přenesená",J143,0)</f>
        <v>0</v>
      </c>
      <c r="BI143" s="233">
        <f>IF(N143="nulová",J143,0)</f>
        <v>0</v>
      </c>
      <c r="BJ143" s="18" t="s">
        <v>83</v>
      </c>
      <c r="BK143" s="233">
        <f>ROUND(I143*H143,2)</f>
        <v>0</v>
      </c>
      <c r="BL143" s="18" t="s">
        <v>139</v>
      </c>
      <c r="BM143" s="232" t="s">
        <v>888</v>
      </c>
    </row>
    <row r="144" s="13" customFormat="1">
      <c r="A144" s="13"/>
      <c r="B144" s="234"/>
      <c r="C144" s="235"/>
      <c r="D144" s="236" t="s">
        <v>141</v>
      </c>
      <c r="E144" s="237" t="s">
        <v>1</v>
      </c>
      <c r="F144" s="238" t="s">
        <v>889</v>
      </c>
      <c r="G144" s="235"/>
      <c r="H144" s="237" t="s">
        <v>1</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141</v>
      </c>
      <c r="AU144" s="244" t="s">
        <v>85</v>
      </c>
      <c r="AV144" s="13" t="s">
        <v>83</v>
      </c>
      <c r="AW144" s="13" t="s">
        <v>32</v>
      </c>
      <c r="AX144" s="13" t="s">
        <v>75</v>
      </c>
      <c r="AY144" s="244" t="s">
        <v>133</v>
      </c>
    </row>
    <row r="145" s="14" customFormat="1">
      <c r="A145" s="14"/>
      <c r="B145" s="245"/>
      <c r="C145" s="246"/>
      <c r="D145" s="236" t="s">
        <v>141</v>
      </c>
      <c r="E145" s="247" t="s">
        <v>1</v>
      </c>
      <c r="F145" s="248" t="s">
        <v>280</v>
      </c>
      <c r="G145" s="246"/>
      <c r="H145" s="249">
        <v>23</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141</v>
      </c>
      <c r="AU145" s="255" t="s">
        <v>85</v>
      </c>
      <c r="AV145" s="14" t="s">
        <v>85</v>
      </c>
      <c r="AW145" s="14" t="s">
        <v>32</v>
      </c>
      <c r="AX145" s="14" t="s">
        <v>75</v>
      </c>
      <c r="AY145" s="255" t="s">
        <v>133</v>
      </c>
    </row>
    <row r="146" s="13" customFormat="1">
      <c r="A146" s="13"/>
      <c r="B146" s="234"/>
      <c r="C146" s="235"/>
      <c r="D146" s="236" t="s">
        <v>141</v>
      </c>
      <c r="E146" s="237" t="s">
        <v>1</v>
      </c>
      <c r="F146" s="238" t="s">
        <v>890</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85</v>
      </c>
      <c r="AV146" s="13" t="s">
        <v>83</v>
      </c>
      <c r="AW146" s="13" t="s">
        <v>32</v>
      </c>
      <c r="AX146" s="13" t="s">
        <v>75</v>
      </c>
      <c r="AY146" s="244" t="s">
        <v>133</v>
      </c>
    </row>
    <row r="147" s="14" customFormat="1">
      <c r="A147" s="14"/>
      <c r="B147" s="245"/>
      <c r="C147" s="246"/>
      <c r="D147" s="236" t="s">
        <v>141</v>
      </c>
      <c r="E147" s="247" t="s">
        <v>1</v>
      </c>
      <c r="F147" s="248" t="s">
        <v>280</v>
      </c>
      <c r="G147" s="246"/>
      <c r="H147" s="249">
        <v>23</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85</v>
      </c>
      <c r="AV147" s="14" t="s">
        <v>85</v>
      </c>
      <c r="AW147" s="14" t="s">
        <v>32</v>
      </c>
      <c r="AX147" s="14" t="s">
        <v>75</v>
      </c>
      <c r="AY147" s="255" t="s">
        <v>133</v>
      </c>
    </row>
    <row r="148" s="13" customFormat="1">
      <c r="A148" s="13"/>
      <c r="B148" s="234"/>
      <c r="C148" s="235"/>
      <c r="D148" s="236" t="s">
        <v>141</v>
      </c>
      <c r="E148" s="237" t="s">
        <v>1</v>
      </c>
      <c r="F148" s="238" t="s">
        <v>891</v>
      </c>
      <c r="G148" s="235"/>
      <c r="H148" s="237" t="s">
        <v>1</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141</v>
      </c>
      <c r="AU148" s="244" t="s">
        <v>85</v>
      </c>
      <c r="AV148" s="13" t="s">
        <v>83</v>
      </c>
      <c r="AW148" s="13" t="s">
        <v>32</v>
      </c>
      <c r="AX148" s="13" t="s">
        <v>75</v>
      </c>
      <c r="AY148" s="244" t="s">
        <v>133</v>
      </c>
    </row>
    <row r="149" s="14" customFormat="1">
      <c r="A149" s="14"/>
      <c r="B149" s="245"/>
      <c r="C149" s="246"/>
      <c r="D149" s="236" t="s">
        <v>141</v>
      </c>
      <c r="E149" s="247" t="s">
        <v>1</v>
      </c>
      <c r="F149" s="248" t="s">
        <v>892</v>
      </c>
      <c r="G149" s="246"/>
      <c r="H149" s="249">
        <v>7.2000000000000002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141</v>
      </c>
      <c r="AU149" s="255" t="s">
        <v>85</v>
      </c>
      <c r="AV149" s="14" t="s">
        <v>85</v>
      </c>
      <c r="AW149" s="14" t="s">
        <v>32</v>
      </c>
      <c r="AX149" s="14" t="s">
        <v>75</v>
      </c>
      <c r="AY149" s="255" t="s">
        <v>133</v>
      </c>
    </row>
    <row r="150" s="13" customFormat="1">
      <c r="A150" s="13"/>
      <c r="B150" s="234"/>
      <c r="C150" s="235"/>
      <c r="D150" s="236" t="s">
        <v>141</v>
      </c>
      <c r="E150" s="237" t="s">
        <v>1</v>
      </c>
      <c r="F150" s="238" t="s">
        <v>893</v>
      </c>
      <c r="G150" s="235"/>
      <c r="H150" s="237" t="s">
        <v>1</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141</v>
      </c>
      <c r="AU150" s="244" t="s">
        <v>85</v>
      </c>
      <c r="AV150" s="13" t="s">
        <v>83</v>
      </c>
      <c r="AW150" s="13" t="s">
        <v>32</v>
      </c>
      <c r="AX150" s="13" t="s">
        <v>75</v>
      </c>
      <c r="AY150" s="244" t="s">
        <v>133</v>
      </c>
    </row>
    <row r="151" s="14" customFormat="1">
      <c r="A151" s="14"/>
      <c r="B151" s="245"/>
      <c r="C151" s="246"/>
      <c r="D151" s="236" t="s">
        <v>141</v>
      </c>
      <c r="E151" s="247" t="s">
        <v>1</v>
      </c>
      <c r="F151" s="248" t="s">
        <v>894</v>
      </c>
      <c r="G151" s="246"/>
      <c r="H151" s="249">
        <v>7.2000000000000002</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141</v>
      </c>
      <c r="AU151" s="255" t="s">
        <v>85</v>
      </c>
      <c r="AV151" s="14" t="s">
        <v>85</v>
      </c>
      <c r="AW151" s="14" t="s">
        <v>32</v>
      </c>
      <c r="AX151" s="14" t="s">
        <v>75</v>
      </c>
      <c r="AY151" s="255" t="s">
        <v>133</v>
      </c>
    </row>
    <row r="152" s="15" customFormat="1">
      <c r="A152" s="15"/>
      <c r="B152" s="256"/>
      <c r="C152" s="257"/>
      <c r="D152" s="236" t="s">
        <v>141</v>
      </c>
      <c r="E152" s="258" t="s">
        <v>1</v>
      </c>
      <c r="F152" s="259" t="s">
        <v>152</v>
      </c>
      <c r="G152" s="257"/>
      <c r="H152" s="260">
        <v>60.400000000000006</v>
      </c>
      <c r="I152" s="261"/>
      <c r="J152" s="257"/>
      <c r="K152" s="257"/>
      <c r="L152" s="262"/>
      <c r="M152" s="263"/>
      <c r="N152" s="264"/>
      <c r="O152" s="264"/>
      <c r="P152" s="264"/>
      <c r="Q152" s="264"/>
      <c r="R152" s="264"/>
      <c r="S152" s="264"/>
      <c r="T152" s="265"/>
      <c r="U152" s="15"/>
      <c r="V152" s="15"/>
      <c r="W152" s="15"/>
      <c r="X152" s="15"/>
      <c r="Y152" s="15"/>
      <c r="Z152" s="15"/>
      <c r="AA152" s="15"/>
      <c r="AB152" s="15"/>
      <c r="AC152" s="15"/>
      <c r="AD152" s="15"/>
      <c r="AE152" s="15"/>
      <c r="AT152" s="266" t="s">
        <v>141</v>
      </c>
      <c r="AU152" s="266" t="s">
        <v>85</v>
      </c>
      <c r="AV152" s="15" t="s">
        <v>139</v>
      </c>
      <c r="AW152" s="15" t="s">
        <v>32</v>
      </c>
      <c r="AX152" s="15" t="s">
        <v>83</v>
      </c>
      <c r="AY152" s="266" t="s">
        <v>133</v>
      </c>
    </row>
    <row r="153" s="2" customFormat="1" ht="24.15" customHeight="1">
      <c r="A153" s="39"/>
      <c r="B153" s="40"/>
      <c r="C153" s="220" t="s">
        <v>167</v>
      </c>
      <c r="D153" s="220" t="s">
        <v>135</v>
      </c>
      <c r="E153" s="221" t="s">
        <v>895</v>
      </c>
      <c r="F153" s="222" t="s">
        <v>896</v>
      </c>
      <c r="G153" s="223" t="s">
        <v>138</v>
      </c>
      <c r="H153" s="224">
        <v>47</v>
      </c>
      <c r="I153" s="225"/>
      <c r="J153" s="226">
        <f>ROUND(I153*H153,2)</f>
        <v>0</v>
      </c>
      <c r="K153" s="227"/>
      <c r="L153" s="45"/>
      <c r="M153" s="228" t="s">
        <v>1</v>
      </c>
      <c r="N153" s="229" t="s">
        <v>40</v>
      </c>
      <c r="O153" s="92"/>
      <c r="P153" s="230">
        <f>O153*H153</f>
        <v>0</v>
      </c>
      <c r="Q153" s="230">
        <v>6.0000000000000002E-05</v>
      </c>
      <c r="R153" s="230">
        <f>Q153*H153</f>
        <v>0.00282</v>
      </c>
      <c r="S153" s="230">
        <v>0.091999999999999998</v>
      </c>
      <c r="T153" s="231">
        <f>S153*H153</f>
        <v>4.3239999999999998</v>
      </c>
      <c r="U153" s="39"/>
      <c r="V153" s="39"/>
      <c r="W153" s="39"/>
      <c r="X153" s="39"/>
      <c r="Y153" s="39"/>
      <c r="Z153" s="39"/>
      <c r="AA153" s="39"/>
      <c r="AB153" s="39"/>
      <c r="AC153" s="39"/>
      <c r="AD153" s="39"/>
      <c r="AE153" s="39"/>
      <c r="AR153" s="232" t="s">
        <v>139</v>
      </c>
      <c r="AT153" s="232" t="s">
        <v>135</v>
      </c>
      <c r="AU153" s="232" t="s">
        <v>85</v>
      </c>
      <c r="AY153" s="18" t="s">
        <v>133</v>
      </c>
      <c r="BE153" s="233">
        <f>IF(N153="základní",J153,0)</f>
        <v>0</v>
      </c>
      <c r="BF153" s="233">
        <f>IF(N153="snížená",J153,0)</f>
        <v>0</v>
      </c>
      <c r="BG153" s="233">
        <f>IF(N153="zákl. přenesená",J153,0)</f>
        <v>0</v>
      </c>
      <c r="BH153" s="233">
        <f>IF(N153="sníž. přenesená",J153,0)</f>
        <v>0</v>
      </c>
      <c r="BI153" s="233">
        <f>IF(N153="nulová",J153,0)</f>
        <v>0</v>
      </c>
      <c r="BJ153" s="18" t="s">
        <v>83</v>
      </c>
      <c r="BK153" s="233">
        <f>ROUND(I153*H153,2)</f>
        <v>0</v>
      </c>
      <c r="BL153" s="18" t="s">
        <v>139</v>
      </c>
      <c r="BM153" s="232" t="s">
        <v>897</v>
      </c>
    </row>
    <row r="154" s="13" customFormat="1">
      <c r="A154" s="13"/>
      <c r="B154" s="234"/>
      <c r="C154" s="235"/>
      <c r="D154" s="236" t="s">
        <v>141</v>
      </c>
      <c r="E154" s="237" t="s">
        <v>1</v>
      </c>
      <c r="F154" s="238" t="s">
        <v>898</v>
      </c>
      <c r="G154" s="235"/>
      <c r="H154" s="237" t="s">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141</v>
      </c>
      <c r="AU154" s="244" t="s">
        <v>85</v>
      </c>
      <c r="AV154" s="13" t="s">
        <v>83</v>
      </c>
      <c r="AW154" s="13" t="s">
        <v>32</v>
      </c>
      <c r="AX154" s="13" t="s">
        <v>75</v>
      </c>
      <c r="AY154" s="244" t="s">
        <v>133</v>
      </c>
    </row>
    <row r="155" s="14" customFormat="1">
      <c r="A155" s="14"/>
      <c r="B155" s="245"/>
      <c r="C155" s="246"/>
      <c r="D155" s="236" t="s">
        <v>141</v>
      </c>
      <c r="E155" s="247" t="s">
        <v>1</v>
      </c>
      <c r="F155" s="248" t="s">
        <v>420</v>
      </c>
      <c r="G155" s="246"/>
      <c r="H155" s="249">
        <v>47</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141</v>
      </c>
      <c r="AU155" s="255" t="s">
        <v>85</v>
      </c>
      <c r="AV155" s="14" t="s">
        <v>85</v>
      </c>
      <c r="AW155" s="14" t="s">
        <v>32</v>
      </c>
      <c r="AX155" s="14" t="s">
        <v>83</v>
      </c>
      <c r="AY155" s="255" t="s">
        <v>133</v>
      </c>
    </row>
    <row r="156" s="2" customFormat="1" ht="24.15" customHeight="1">
      <c r="A156" s="39"/>
      <c r="B156" s="40"/>
      <c r="C156" s="220" t="s">
        <v>173</v>
      </c>
      <c r="D156" s="220" t="s">
        <v>135</v>
      </c>
      <c r="E156" s="221" t="s">
        <v>174</v>
      </c>
      <c r="F156" s="222" t="s">
        <v>175</v>
      </c>
      <c r="G156" s="223" t="s">
        <v>138</v>
      </c>
      <c r="H156" s="224">
        <v>45.899999999999999</v>
      </c>
      <c r="I156" s="225"/>
      <c r="J156" s="226">
        <f>ROUND(I156*H156,2)</f>
        <v>0</v>
      </c>
      <c r="K156" s="227"/>
      <c r="L156" s="45"/>
      <c r="M156" s="228" t="s">
        <v>1</v>
      </c>
      <c r="N156" s="229" t="s">
        <v>40</v>
      </c>
      <c r="O156" s="92"/>
      <c r="P156" s="230">
        <f>O156*H156</f>
        <v>0</v>
      </c>
      <c r="Q156" s="230">
        <v>6.9999999999999994E-05</v>
      </c>
      <c r="R156" s="230">
        <f>Q156*H156</f>
        <v>0.0032129999999999997</v>
      </c>
      <c r="S156" s="230">
        <v>0.11500000000000001</v>
      </c>
      <c r="T156" s="231">
        <f>S156*H156</f>
        <v>5.2785000000000002</v>
      </c>
      <c r="U156" s="39"/>
      <c r="V156" s="39"/>
      <c r="W156" s="39"/>
      <c r="X156" s="39"/>
      <c r="Y156" s="39"/>
      <c r="Z156" s="39"/>
      <c r="AA156" s="39"/>
      <c r="AB156" s="39"/>
      <c r="AC156" s="39"/>
      <c r="AD156" s="39"/>
      <c r="AE156" s="39"/>
      <c r="AR156" s="232" t="s">
        <v>139</v>
      </c>
      <c r="AT156" s="232" t="s">
        <v>135</v>
      </c>
      <c r="AU156" s="232" t="s">
        <v>85</v>
      </c>
      <c r="AY156" s="18" t="s">
        <v>133</v>
      </c>
      <c r="BE156" s="233">
        <f>IF(N156="základní",J156,0)</f>
        <v>0</v>
      </c>
      <c r="BF156" s="233">
        <f>IF(N156="snížená",J156,0)</f>
        <v>0</v>
      </c>
      <c r="BG156" s="233">
        <f>IF(N156="zákl. přenesená",J156,0)</f>
        <v>0</v>
      </c>
      <c r="BH156" s="233">
        <f>IF(N156="sníž. přenesená",J156,0)</f>
        <v>0</v>
      </c>
      <c r="BI156" s="233">
        <f>IF(N156="nulová",J156,0)</f>
        <v>0</v>
      </c>
      <c r="BJ156" s="18" t="s">
        <v>83</v>
      </c>
      <c r="BK156" s="233">
        <f>ROUND(I156*H156,2)</f>
        <v>0</v>
      </c>
      <c r="BL156" s="18" t="s">
        <v>139</v>
      </c>
      <c r="BM156" s="232" t="s">
        <v>899</v>
      </c>
    </row>
    <row r="157" s="13" customFormat="1">
      <c r="A157" s="13"/>
      <c r="B157" s="234"/>
      <c r="C157" s="235"/>
      <c r="D157" s="236" t="s">
        <v>141</v>
      </c>
      <c r="E157" s="237" t="s">
        <v>1</v>
      </c>
      <c r="F157" s="238" t="s">
        <v>900</v>
      </c>
      <c r="G157" s="235"/>
      <c r="H157" s="237" t="s">
        <v>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141</v>
      </c>
      <c r="AU157" s="244" t="s">
        <v>85</v>
      </c>
      <c r="AV157" s="13" t="s">
        <v>83</v>
      </c>
      <c r="AW157" s="13" t="s">
        <v>32</v>
      </c>
      <c r="AX157" s="13" t="s">
        <v>75</v>
      </c>
      <c r="AY157" s="244" t="s">
        <v>133</v>
      </c>
    </row>
    <row r="158" s="14" customFormat="1">
      <c r="A158" s="14"/>
      <c r="B158" s="245"/>
      <c r="C158" s="246"/>
      <c r="D158" s="236" t="s">
        <v>141</v>
      </c>
      <c r="E158" s="247" t="s">
        <v>1</v>
      </c>
      <c r="F158" s="248" t="s">
        <v>901</v>
      </c>
      <c r="G158" s="246"/>
      <c r="H158" s="249">
        <v>9.9000000000000004</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141</v>
      </c>
      <c r="AU158" s="255" t="s">
        <v>85</v>
      </c>
      <c r="AV158" s="14" t="s">
        <v>85</v>
      </c>
      <c r="AW158" s="14" t="s">
        <v>32</v>
      </c>
      <c r="AX158" s="14" t="s">
        <v>75</v>
      </c>
      <c r="AY158" s="255" t="s">
        <v>133</v>
      </c>
    </row>
    <row r="159" s="13" customFormat="1">
      <c r="A159" s="13"/>
      <c r="B159" s="234"/>
      <c r="C159" s="235"/>
      <c r="D159" s="236" t="s">
        <v>141</v>
      </c>
      <c r="E159" s="237" t="s">
        <v>1</v>
      </c>
      <c r="F159" s="238" t="s">
        <v>902</v>
      </c>
      <c r="G159" s="235"/>
      <c r="H159" s="237" t="s">
        <v>1</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141</v>
      </c>
      <c r="AU159" s="244" t="s">
        <v>85</v>
      </c>
      <c r="AV159" s="13" t="s">
        <v>83</v>
      </c>
      <c r="AW159" s="13" t="s">
        <v>32</v>
      </c>
      <c r="AX159" s="13" t="s">
        <v>75</v>
      </c>
      <c r="AY159" s="244" t="s">
        <v>133</v>
      </c>
    </row>
    <row r="160" s="14" customFormat="1">
      <c r="A160" s="14"/>
      <c r="B160" s="245"/>
      <c r="C160" s="246"/>
      <c r="D160" s="236" t="s">
        <v>141</v>
      </c>
      <c r="E160" s="247" t="s">
        <v>1</v>
      </c>
      <c r="F160" s="248" t="s">
        <v>360</v>
      </c>
      <c r="G160" s="246"/>
      <c r="H160" s="249">
        <v>36</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141</v>
      </c>
      <c r="AU160" s="255" t="s">
        <v>85</v>
      </c>
      <c r="AV160" s="14" t="s">
        <v>85</v>
      </c>
      <c r="AW160" s="14" t="s">
        <v>32</v>
      </c>
      <c r="AX160" s="14" t="s">
        <v>75</v>
      </c>
      <c r="AY160" s="255" t="s">
        <v>133</v>
      </c>
    </row>
    <row r="161" s="15" customFormat="1">
      <c r="A161" s="15"/>
      <c r="B161" s="256"/>
      <c r="C161" s="257"/>
      <c r="D161" s="236" t="s">
        <v>141</v>
      </c>
      <c r="E161" s="258" t="s">
        <v>1</v>
      </c>
      <c r="F161" s="259" t="s">
        <v>152</v>
      </c>
      <c r="G161" s="257"/>
      <c r="H161" s="260">
        <v>45.899999999999999</v>
      </c>
      <c r="I161" s="261"/>
      <c r="J161" s="257"/>
      <c r="K161" s="257"/>
      <c r="L161" s="262"/>
      <c r="M161" s="263"/>
      <c r="N161" s="264"/>
      <c r="O161" s="264"/>
      <c r="P161" s="264"/>
      <c r="Q161" s="264"/>
      <c r="R161" s="264"/>
      <c r="S161" s="264"/>
      <c r="T161" s="265"/>
      <c r="U161" s="15"/>
      <c r="V161" s="15"/>
      <c r="W161" s="15"/>
      <c r="X161" s="15"/>
      <c r="Y161" s="15"/>
      <c r="Z161" s="15"/>
      <c r="AA161" s="15"/>
      <c r="AB161" s="15"/>
      <c r="AC161" s="15"/>
      <c r="AD161" s="15"/>
      <c r="AE161" s="15"/>
      <c r="AT161" s="266" t="s">
        <v>141</v>
      </c>
      <c r="AU161" s="266" t="s">
        <v>85</v>
      </c>
      <c r="AV161" s="15" t="s">
        <v>139</v>
      </c>
      <c r="AW161" s="15" t="s">
        <v>32</v>
      </c>
      <c r="AX161" s="15" t="s">
        <v>83</v>
      </c>
      <c r="AY161" s="266" t="s">
        <v>133</v>
      </c>
    </row>
    <row r="162" s="2" customFormat="1" ht="24.15" customHeight="1">
      <c r="A162" s="39"/>
      <c r="B162" s="40"/>
      <c r="C162" s="220" t="s">
        <v>181</v>
      </c>
      <c r="D162" s="220" t="s">
        <v>135</v>
      </c>
      <c r="E162" s="221" t="s">
        <v>182</v>
      </c>
      <c r="F162" s="222" t="s">
        <v>183</v>
      </c>
      <c r="G162" s="223" t="s">
        <v>138</v>
      </c>
      <c r="H162" s="224">
        <v>42</v>
      </c>
      <c r="I162" s="225"/>
      <c r="J162" s="226">
        <f>ROUND(I162*H162,2)</f>
        <v>0</v>
      </c>
      <c r="K162" s="227"/>
      <c r="L162" s="45"/>
      <c r="M162" s="228" t="s">
        <v>1</v>
      </c>
      <c r="N162" s="229" t="s">
        <v>40</v>
      </c>
      <c r="O162" s="92"/>
      <c r="P162" s="230">
        <f>O162*H162</f>
        <v>0</v>
      </c>
      <c r="Q162" s="230">
        <v>0.00012999999999999999</v>
      </c>
      <c r="R162" s="230">
        <f>Q162*H162</f>
        <v>0.0054599999999999996</v>
      </c>
      <c r="S162" s="230">
        <v>0.23000000000000001</v>
      </c>
      <c r="T162" s="231">
        <f>S162*H162</f>
        <v>9.6600000000000001</v>
      </c>
      <c r="U162" s="39"/>
      <c r="V162" s="39"/>
      <c r="W162" s="39"/>
      <c r="X162" s="39"/>
      <c r="Y162" s="39"/>
      <c r="Z162" s="39"/>
      <c r="AA162" s="39"/>
      <c r="AB162" s="39"/>
      <c r="AC162" s="39"/>
      <c r="AD162" s="39"/>
      <c r="AE162" s="39"/>
      <c r="AR162" s="232" t="s">
        <v>139</v>
      </c>
      <c r="AT162" s="232" t="s">
        <v>135</v>
      </c>
      <c r="AU162" s="232" t="s">
        <v>85</v>
      </c>
      <c r="AY162" s="18" t="s">
        <v>133</v>
      </c>
      <c r="BE162" s="233">
        <f>IF(N162="základní",J162,0)</f>
        <v>0</v>
      </c>
      <c r="BF162" s="233">
        <f>IF(N162="snížená",J162,0)</f>
        <v>0</v>
      </c>
      <c r="BG162" s="233">
        <f>IF(N162="zákl. přenesená",J162,0)</f>
        <v>0</v>
      </c>
      <c r="BH162" s="233">
        <f>IF(N162="sníž. přenesená",J162,0)</f>
        <v>0</v>
      </c>
      <c r="BI162" s="233">
        <f>IF(N162="nulová",J162,0)</f>
        <v>0</v>
      </c>
      <c r="BJ162" s="18" t="s">
        <v>83</v>
      </c>
      <c r="BK162" s="233">
        <f>ROUND(I162*H162,2)</f>
        <v>0</v>
      </c>
      <c r="BL162" s="18" t="s">
        <v>139</v>
      </c>
      <c r="BM162" s="232" t="s">
        <v>903</v>
      </c>
    </row>
    <row r="163" s="13" customFormat="1">
      <c r="A163" s="13"/>
      <c r="B163" s="234"/>
      <c r="C163" s="235"/>
      <c r="D163" s="236" t="s">
        <v>141</v>
      </c>
      <c r="E163" s="237" t="s">
        <v>1</v>
      </c>
      <c r="F163" s="238" t="s">
        <v>904</v>
      </c>
      <c r="G163" s="235"/>
      <c r="H163" s="237" t="s">
        <v>1</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141</v>
      </c>
      <c r="AU163" s="244" t="s">
        <v>85</v>
      </c>
      <c r="AV163" s="13" t="s">
        <v>83</v>
      </c>
      <c r="AW163" s="13" t="s">
        <v>32</v>
      </c>
      <c r="AX163" s="13" t="s">
        <v>75</v>
      </c>
      <c r="AY163" s="244" t="s">
        <v>133</v>
      </c>
    </row>
    <row r="164" s="14" customFormat="1">
      <c r="A164" s="14"/>
      <c r="B164" s="245"/>
      <c r="C164" s="246"/>
      <c r="D164" s="236" t="s">
        <v>141</v>
      </c>
      <c r="E164" s="247" t="s">
        <v>1</v>
      </c>
      <c r="F164" s="248" t="s">
        <v>393</v>
      </c>
      <c r="G164" s="246"/>
      <c r="H164" s="249">
        <v>42</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141</v>
      </c>
      <c r="AU164" s="255" t="s">
        <v>85</v>
      </c>
      <c r="AV164" s="14" t="s">
        <v>85</v>
      </c>
      <c r="AW164" s="14" t="s">
        <v>32</v>
      </c>
      <c r="AX164" s="14" t="s">
        <v>83</v>
      </c>
      <c r="AY164" s="255" t="s">
        <v>133</v>
      </c>
    </row>
    <row r="165" s="2" customFormat="1" ht="49.05" customHeight="1">
      <c r="A165" s="39"/>
      <c r="B165" s="40"/>
      <c r="C165" s="220" t="s">
        <v>187</v>
      </c>
      <c r="D165" s="220" t="s">
        <v>135</v>
      </c>
      <c r="E165" s="221" t="s">
        <v>188</v>
      </c>
      <c r="F165" s="222" t="s">
        <v>189</v>
      </c>
      <c r="G165" s="223" t="s">
        <v>190</v>
      </c>
      <c r="H165" s="224">
        <v>3</v>
      </c>
      <c r="I165" s="225"/>
      <c r="J165" s="226">
        <f>ROUND(I165*H165,2)</f>
        <v>0</v>
      </c>
      <c r="K165" s="227"/>
      <c r="L165" s="45"/>
      <c r="M165" s="228" t="s">
        <v>1</v>
      </c>
      <c r="N165" s="229" t="s">
        <v>40</v>
      </c>
      <c r="O165" s="92"/>
      <c r="P165" s="230">
        <f>O165*H165</f>
        <v>0</v>
      </c>
      <c r="Q165" s="230">
        <v>0.0086800000000000002</v>
      </c>
      <c r="R165" s="230">
        <f>Q165*H165</f>
        <v>0.026040000000000001</v>
      </c>
      <c r="S165" s="230">
        <v>0</v>
      </c>
      <c r="T165" s="231">
        <f>S165*H165</f>
        <v>0</v>
      </c>
      <c r="U165" s="39"/>
      <c r="V165" s="39"/>
      <c r="W165" s="39"/>
      <c r="X165" s="39"/>
      <c r="Y165" s="39"/>
      <c r="Z165" s="39"/>
      <c r="AA165" s="39"/>
      <c r="AB165" s="39"/>
      <c r="AC165" s="39"/>
      <c r="AD165" s="39"/>
      <c r="AE165" s="39"/>
      <c r="AR165" s="232" t="s">
        <v>139</v>
      </c>
      <c r="AT165" s="232" t="s">
        <v>135</v>
      </c>
      <c r="AU165" s="232" t="s">
        <v>85</v>
      </c>
      <c r="AY165" s="18" t="s">
        <v>133</v>
      </c>
      <c r="BE165" s="233">
        <f>IF(N165="základní",J165,0)</f>
        <v>0</v>
      </c>
      <c r="BF165" s="233">
        <f>IF(N165="snížená",J165,0)</f>
        <v>0</v>
      </c>
      <c r="BG165" s="233">
        <f>IF(N165="zákl. přenesená",J165,0)</f>
        <v>0</v>
      </c>
      <c r="BH165" s="233">
        <f>IF(N165="sníž. přenesená",J165,0)</f>
        <v>0</v>
      </c>
      <c r="BI165" s="233">
        <f>IF(N165="nulová",J165,0)</f>
        <v>0</v>
      </c>
      <c r="BJ165" s="18" t="s">
        <v>83</v>
      </c>
      <c r="BK165" s="233">
        <f>ROUND(I165*H165,2)</f>
        <v>0</v>
      </c>
      <c r="BL165" s="18" t="s">
        <v>139</v>
      </c>
      <c r="BM165" s="232" t="s">
        <v>905</v>
      </c>
    </row>
    <row r="166" s="13" customFormat="1">
      <c r="A166" s="13"/>
      <c r="B166" s="234"/>
      <c r="C166" s="235"/>
      <c r="D166" s="236" t="s">
        <v>141</v>
      </c>
      <c r="E166" s="237" t="s">
        <v>1</v>
      </c>
      <c r="F166" s="238" t="s">
        <v>906</v>
      </c>
      <c r="G166" s="235"/>
      <c r="H166" s="237" t="s">
        <v>1</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141</v>
      </c>
      <c r="AU166" s="244" t="s">
        <v>85</v>
      </c>
      <c r="AV166" s="13" t="s">
        <v>83</v>
      </c>
      <c r="AW166" s="13" t="s">
        <v>32</v>
      </c>
      <c r="AX166" s="13" t="s">
        <v>75</v>
      </c>
      <c r="AY166" s="244" t="s">
        <v>133</v>
      </c>
    </row>
    <row r="167" s="14" customFormat="1">
      <c r="A167" s="14"/>
      <c r="B167" s="245"/>
      <c r="C167" s="246"/>
      <c r="D167" s="236" t="s">
        <v>141</v>
      </c>
      <c r="E167" s="247" t="s">
        <v>1</v>
      </c>
      <c r="F167" s="248" t="s">
        <v>907</v>
      </c>
      <c r="G167" s="246"/>
      <c r="H167" s="249">
        <v>3</v>
      </c>
      <c r="I167" s="250"/>
      <c r="J167" s="246"/>
      <c r="K167" s="246"/>
      <c r="L167" s="251"/>
      <c r="M167" s="252"/>
      <c r="N167" s="253"/>
      <c r="O167" s="253"/>
      <c r="P167" s="253"/>
      <c r="Q167" s="253"/>
      <c r="R167" s="253"/>
      <c r="S167" s="253"/>
      <c r="T167" s="254"/>
      <c r="U167" s="14"/>
      <c r="V167" s="14"/>
      <c r="W167" s="14"/>
      <c r="X167" s="14"/>
      <c r="Y167" s="14"/>
      <c r="Z167" s="14"/>
      <c r="AA167" s="14"/>
      <c r="AB167" s="14"/>
      <c r="AC167" s="14"/>
      <c r="AD167" s="14"/>
      <c r="AE167" s="14"/>
      <c r="AT167" s="255" t="s">
        <v>141</v>
      </c>
      <c r="AU167" s="255" t="s">
        <v>85</v>
      </c>
      <c r="AV167" s="14" t="s">
        <v>85</v>
      </c>
      <c r="AW167" s="14" t="s">
        <v>32</v>
      </c>
      <c r="AX167" s="14" t="s">
        <v>83</v>
      </c>
      <c r="AY167" s="255" t="s">
        <v>133</v>
      </c>
    </row>
    <row r="168" s="2" customFormat="1" ht="49.05" customHeight="1">
      <c r="A168" s="39"/>
      <c r="B168" s="40"/>
      <c r="C168" s="220" t="s">
        <v>194</v>
      </c>
      <c r="D168" s="220" t="s">
        <v>135</v>
      </c>
      <c r="E168" s="221" t="s">
        <v>195</v>
      </c>
      <c r="F168" s="222" t="s">
        <v>196</v>
      </c>
      <c r="G168" s="223" t="s">
        <v>190</v>
      </c>
      <c r="H168" s="224">
        <v>8.4000000000000004</v>
      </c>
      <c r="I168" s="225"/>
      <c r="J168" s="226">
        <f>ROUND(I168*H168,2)</f>
        <v>0</v>
      </c>
      <c r="K168" s="227"/>
      <c r="L168" s="45"/>
      <c r="M168" s="228" t="s">
        <v>1</v>
      </c>
      <c r="N168" s="229" t="s">
        <v>40</v>
      </c>
      <c r="O168" s="92"/>
      <c r="P168" s="230">
        <f>O168*H168</f>
        <v>0</v>
      </c>
      <c r="Q168" s="230">
        <v>0.036900000000000002</v>
      </c>
      <c r="R168" s="230">
        <f>Q168*H168</f>
        <v>0.30996000000000001</v>
      </c>
      <c r="S168" s="230">
        <v>0</v>
      </c>
      <c r="T168" s="231">
        <f>S168*H168</f>
        <v>0</v>
      </c>
      <c r="U168" s="39"/>
      <c r="V168" s="39"/>
      <c r="W168" s="39"/>
      <c r="X168" s="39"/>
      <c r="Y168" s="39"/>
      <c r="Z168" s="39"/>
      <c r="AA168" s="39"/>
      <c r="AB168" s="39"/>
      <c r="AC168" s="39"/>
      <c r="AD168" s="39"/>
      <c r="AE168" s="39"/>
      <c r="AR168" s="232" t="s">
        <v>139</v>
      </c>
      <c r="AT168" s="232" t="s">
        <v>135</v>
      </c>
      <c r="AU168" s="232" t="s">
        <v>85</v>
      </c>
      <c r="AY168" s="18" t="s">
        <v>133</v>
      </c>
      <c r="BE168" s="233">
        <f>IF(N168="základní",J168,0)</f>
        <v>0</v>
      </c>
      <c r="BF168" s="233">
        <f>IF(N168="snížená",J168,0)</f>
        <v>0</v>
      </c>
      <c r="BG168" s="233">
        <f>IF(N168="zákl. přenesená",J168,0)</f>
        <v>0</v>
      </c>
      <c r="BH168" s="233">
        <f>IF(N168="sníž. přenesená",J168,0)</f>
        <v>0</v>
      </c>
      <c r="BI168" s="233">
        <f>IF(N168="nulová",J168,0)</f>
        <v>0</v>
      </c>
      <c r="BJ168" s="18" t="s">
        <v>83</v>
      </c>
      <c r="BK168" s="233">
        <f>ROUND(I168*H168,2)</f>
        <v>0</v>
      </c>
      <c r="BL168" s="18" t="s">
        <v>139</v>
      </c>
      <c r="BM168" s="232" t="s">
        <v>908</v>
      </c>
    </row>
    <row r="169" s="13" customFormat="1">
      <c r="A169" s="13"/>
      <c r="B169" s="234"/>
      <c r="C169" s="235"/>
      <c r="D169" s="236" t="s">
        <v>141</v>
      </c>
      <c r="E169" s="237" t="s">
        <v>1</v>
      </c>
      <c r="F169" s="238" t="s">
        <v>909</v>
      </c>
      <c r="G169" s="235"/>
      <c r="H169" s="237" t="s">
        <v>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141</v>
      </c>
      <c r="AU169" s="244" t="s">
        <v>85</v>
      </c>
      <c r="AV169" s="13" t="s">
        <v>83</v>
      </c>
      <c r="AW169" s="13" t="s">
        <v>32</v>
      </c>
      <c r="AX169" s="13" t="s">
        <v>75</v>
      </c>
      <c r="AY169" s="244" t="s">
        <v>133</v>
      </c>
    </row>
    <row r="170" s="14" customFormat="1">
      <c r="A170" s="14"/>
      <c r="B170" s="245"/>
      <c r="C170" s="246"/>
      <c r="D170" s="236" t="s">
        <v>141</v>
      </c>
      <c r="E170" s="247" t="s">
        <v>1</v>
      </c>
      <c r="F170" s="248" t="s">
        <v>910</v>
      </c>
      <c r="G170" s="246"/>
      <c r="H170" s="249">
        <v>8.4000000000000004</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141</v>
      </c>
      <c r="AU170" s="255" t="s">
        <v>85</v>
      </c>
      <c r="AV170" s="14" t="s">
        <v>85</v>
      </c>
      <c r="AW170" s="14" t="s">
        <v>32</v>
      </c>
      <c r="AX170" s="14" t="s">
        <v>83</v>
      </c>
      <c r="AY170" s="255" t="s">
        <v>133</v>
      </c>
    </row>
    <row r="171" s="2" customFormat="1" ht="16.5" customHeight="1">
      <c r="A171" s="39"/>
      <c r="B171" s="40"/>
      <c r="C171" s="220" t="s">
        <v>200</v>
      </c>
      <c r="D171" s="220" t="s">
        <v>135</v>
      </c>
      <c r="E171" s="221" t="s">
        <v>911</v>
      </c>
      <c r="F171" s="222" t="s">
        <v>912</v>
      </c>
      <c r="G171" s="223" t="s">
        <v>203</v>
      </c>
      <c r="H171" s="224">
        <v>1.02</v>
      </c>
      <c r="I171" s="225"/>
      <c r="J171" s="226">
        <f>ROUND(I171*H171,2)</f>
        <v>0</v>
      </c>
      <c r="K171" s="227"/>
      <c r="L171" s="45"/>
      <c r="M171" s="228" t="s">
        <v>1</v>
      </c>
      <c r="N171" s="229" t="s">
        <v>40</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139</v>
      </c>
      <c r="AT171" s="232" t="s">
        <v>135</v>
      </c>
      <c r="AU171" s="232" t="s">
        <v>85</v>
      </c>
      <c r="AY171" s="18" t="s">
        <v>133</v>
      </c>
      <c r="BE171" s="233">
        <f>IF(N171="základní",J171,0)</f>
        <v>0</v>
      </c>
      <c r="BF171" s="233">
        <f>IF(N171="snížená",J171,0)</f>
        <v>0</v>
      </c>
      <c r="BG171" s="233">
        <f>IF(N171="zákl. přenesená",J171,0)</f>
        <v>0</v>
      </c>
      <c r="BH171" s="233">
        <f>IF(N171="sníž. přenesená",J171,0)</f>
        <v>0</v>
      </c>
      <c r="BI171" s="233">
        <f>IF(N171="nulová",J171,0)</f>
        <v>0</v>
      </c>
      <c r="BJ171" s="18" t="s">
        <v>83</v>
      </c>
      <c r="BK171" s="233">
        <f>ROUND(I171*H171,2)</f>
        <v>0</v>
      </c>
      <c r="BL171" s="18" t="s">
        <v>139</v>
      </c>
      <c r="BM171" s="232" t="s">
        <v>913</v>
      </c>
    </row>
    <row r="172" s="13" customFormat="1">
      <c r="A172" s="13"/>
      <c r="B172" s="234"/>
      <c r="C172" s="235"/>
      <c r="D172" s="236" t="s">
        <v>141</v>
      </c>
      <c r="E172" s="237" t="s">
        <v>1</v>
      </c>
      <c r="F172" s="238" t="s">
        <v>914</v>
      </c>
      <c r="G172" s="235"/>
      <c r="H172" s="237" t="s">
        <v>1</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141</v>
      </c>
      <c r="AU172" s="244" t="s">
        <v>85</v>
      </c>
      <c r="AV172" s="13" t="s">
        <v>83</v>
      </c>
      <c r="AW172" s="13" t="s">
        <v>32</v>
      </c>
      <c r="AX172" s="13" t="s">
        <v>75</v>
      </c>
      <c r="AY172" s="244" t="s">
        <v>133</v>
      </c>
    </row>
    <row r="173" s="14" customFormat="1">
      <c r="A173" s="14"/>
      <c r="B173" s="245"/>
      <c r="C173" s="246"/>
      <c r="D173" s="236" t="s">
        <v>141</v>
      </c>
      <c r="E173" s="247" t="s">
        <v>1</v>
      </c>
      <c r="F173" s="248" t="s">
        <v>915</v>
      </c>
      <c r="G173" s="246"/>
      <c r="H173" s="249">
        <v>1.02</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141</v>
      </c>
      <c r="AU173" s="255" t="s">
        <v>85</v>
      </c>
      <c r="AV173" s="14" t="s">
        <v>85</v>
      </c>
      <c r="AW173" s="14" t="s">
        <v>32</v>
      </c>
      <c r="AX173" s="14" t="s">
        <v>83</v>
      </c>
      <c r="AY173" s="255" t="s">
        <v>133</v>
      </c>
    </row>
    <row r="174" s="2" customFormat="1" ht="24.15" customHeight="1">
      <c r="A174" s="39"/>
      <c r="B174" s="40"/>
      <c r="C174" s="220" t="s">
        <v>206</v>
      </c>
      <c r="D174" s="220" t="s">
        <v>135</v>
      </c>
      <c r="E174" s="221" t="s">
        <v>201</v>
      </c>
      <c r="F174" s="222" t="s">
        <v>202</v>
      </c>
      <c r="G174" s="223" t="s">
        <v>203</v>
      </c>
      <c r="H174" s="224">
        <v>11.6</v>
      </c>
      <c r="I174" s="225"/>
      <c r="J174" s="226">
        <f>ROUND(I174*H174,2)</f>
        <v>0</v>
      </c>
      <c r="K174" s="227"/>
      <c r="L174" s="45"/>
      <c r="M174" s="228" t="s">
        <v>1</v>
      </c>
      <c r="N174" s="229" t="s">
        <v>40</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139</v>
      </c>
      <c r="AT174" s="232" t="s">
        <v>135</v>
      </c>
      <c r="AU174" s="232" t="s">
        <v>85</v>
      </c>
      <c r="AY174" s="18" t="s">
        <v>133</v>
      </c>
      <c r="BE174" s="233">
        <f>IF(N174="základní",J174,0)</f>
        <v>0</v>
      </c>
      <c r="BF174" s="233">
        <f>IF(N174="snížená",J174,0)</f>
        <v>0</v>
      </c>
      <c r="BG174" s="233">
        <f>IF(N174="zákl. přenesená",J174,0)</f>
        <v>0</v>
      </c>
      <c r="BH174" s="233">
        <f>IF(N174="sníž. přenesená",J174,0)</f>
        <v>0</v>
      </c>
      <c r="BI174" s="233">
        <f>IF(N174="nulová",J174,0)</f>
        <v>0</v>
      </c>
      <c r="BJ174" s="18" t="s">
        <v>83</v>
      </c>
      <c r="BK174" s="233">
        <f>ROUND(I174*H174,2)</f>
        <v>0</v>
      </c>
      <c r="BL174" s="18" t="s">
        <v>139</v>
      </c>
      <c r="BM174" s="232" t="s">
        <v>916</v>
      </c>
    </row>
    <row r="175" s="13" customFormat="1">
      <c r="A175" s="13"/>
      <c r="B175" s="234"/>
      <c r="C175" s="235"/>
      <c r="D175" s="236" t="s">
        <v>141</v>
      </c>
      <c r="E175" s="237" t="s">
        <v>1</v>
      </c>
      <c r="F175" s="238" t="s">
        <v>917</v>
      </c>
      <c r="G175" s="235"/>
      <c r="H175" s="237" t="s">
        <v>1</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141</v>
      </c>
      <c r="AU175" s="244" t="s">
        <v>85</v>
      </c>
      <c r="AV175" s="13" t="s">
        <v>83</v>
      </c>
      <c r="AW175" s="13" t="s">
        <v>32</v>
      </c>
      <c r="AX175" s="13" t="s">
        <v>75</v>
      </c>
      <c r="AY175" s="244" t="s">
        <v>133</v>
      </c>
    </row>
    <row r="176" s="14" customFormat="1">
      <c r="A176" s="14"/>
      <c r="B176" s="245"/>
      <c r="C176" s="246"/>
      <c r="D176" s="236" t="s">
        <v>141</v>
      </c>
      <c r="E176" s="247" t="s">
        <v>1</v>
      </c>
      <c r="F176" s="248" t="s">
        <v>918</v>
      </c>
      <c r="G176" s="246"/>
      <c r="H176" s="249">
        <v>11.6</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141</v>
      </c>
      <c r="AU176" s="255" t="s">
        <v>85</v>
      </c>
      <c r="AV176" s="14" t="s">
        <v>85</v>
      </c>
      <c r="AW176" s="14" t="s">
        <v>32</v>
      </c>
      <c r="AX176" s="14" t="s">
        <v>83</v>
      </c>
      <c r="AY176" s="255" t="s">
        <v>133</v>
      </c>
    </row>
    <row r="177" s="2" customFormat="1" ht="24.15" customHeight="1">
      <c r="A177" s="39"/>
      <c r="B177" s="40"/>
      <c r="C177" s="220" t="s">
        <v>8</v>
      </c>
      <c r="D177" s="220" t="s">
        <v>135</v>
      </c>
      <c r="E177" s="221" t="s">
        <v>919</v>
      </c>
      <c r="F177" s="222" t="s">
        <v>920</v>
      </c>
      <c r="G177" s="223" t="s">
        <v>203</v>
      </c>
      <c r="H177" s="224">
        <v>11.635</v>
      </c>
      <c r="I177" s="225"/>
      <c r="J177" s="226">
        <f>ROUND(I177*H177,2)</f>
        <v>0</v>
      </c>
      <c r="K177" s="227"/>
      <c r="L177" s="45"/>
      <c r="M177" s="228" t="s">
        <v>1</v>
      </c>
      <c r="N177" s="229" t="s">
        <v>40</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139</v>
      </c>
      <c r="AT177" s="232" t="s">
        <v>135</v>
      </c>
      <c r="AU177" s="232" t="s">
        <v>85</v>
      </c>
      <c r="AY177" s="18" t="s">
        <v>133</v>
      </c>
      <c r="BE177" s="233">
        <f>IF(N177="základní",J177,0)</f>
        <v>0</v>
      </c>
      <c r="BF177" s="233">
        <f>IF(N177="snížená",J177,0)</f>
        <v>0</v>
      </c>
      <c r="BG177" s="233">
        <f>IF(N177="zákl. přenesená",J177,0)</f>
        <v>0</v>
      </c>
      <c r="BH177" s="233">
        <f>IF(N177="sníž. přenesená",J177,0)</f>
        <v>0</v>
      </c>
      <c r="BI177" s="233">
        <f>IF(N177="nulová",J177,0)</f>
        <v>0</v>
      </c>
      <c r="BJ177" s="18" t="s">
        <v>83</v>
      </c>
      <c r="BK177" s="233">
        <f>ROUND(I177*H177,2)</f>
        <v>0</v>
      </c>
      <c r="BL177" s="18" t="s">
        <v>139</v>
      </c>
      <c r="BM177" s="232" t="s">
        <v>921</v>
      </c>
    </row>
    <row r="178" s="13" customFormat="1">
      <c r="A178" s="13"/>
      <c r="B178" s="234"/>
      <c r="C178" s="235"/>
      <c r="D178" s="236" t="s">
        <v>141</v>
      </c>
      <c r="E178" s="237" t="s">
        <v>1</v>
      </c>
      <c r="F178" s="238" t="s">
        <v>922</v>
      </c>
      <c r="G178" s="235"/>
      <c r="H178" s="237" t="s">
        <v>1</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141</v>
      </c>
      <c r="AU178" s="244" t="s">
        <v>85</v>
      </c>
      <c r="AV178" s="13" t="s">
        <v>83</v>
      </c>
      <c r="AW178" s="13" t="s">
        <v>32</v>
      </c>
      <c r="AX178" s="13" t="s">
        <v>75</v>
      </c>
      <c r="AY178" s="244" t="s">
        <v>133</v>
      </c>
    </row>
    <row r="179" s="14" customFormat="1">
      <c r="A179" s="14"/>
      <c r="B179" s="245"/>
      <c r="C179" s="246"/>
      <c r="D179" s="236" t="s">
        <v>141</v>
      </c>
      <c r="E179" s="247" t="s">
        <v>1</v>
      </c>
      <c r="F179" s="248" t="s">
        <v>923</v>
      </c>
      <c r="G179" s="246"/>
      <c r="H179" s="249">
        <v>44.549999999999997</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141</v>
      </c>
      <c r="AU179" s="255" t="s">
        <v>85</v>
      </c>
      <c r="AV179" s="14" t="s">
        <v>85</v>
      </c>
      <c r="AW179" s="14" t="s">
        <v>32</v>
      </c>
      <c r="AX179" s="14" t="s">
        <v>75</v>
      </c>
      <c r="AY179" s="255" t="s">
        <v>133</v>
      </c>
    </row>
    <row r="180" s="13" customFormat="1">
      <c r="A180" s="13"/>
      <c r="B180" s="234"/>
      <c r="C180" s="235"/>
      <c r="D180" s="236" t="s">
        <v>141</v>
      </c>
      <c r="E180" s="237" t="s">
        <v>1</v>
      </c>
      <c r="F180" s="238" t="s">
        <v>924</v>
      </c>
      <c r="G180" s="235"/>
      <c r="H180" s="237" t="s">
        <v>1</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141</v>
      </c>
      <c r="AU180" s="244" t="s">
        <v>85</v>
      </c>
      <c r="AV180" s="13" t="s">
        <v>83</v>
      </c>
      <c r="AW180" s="13" t="s">
        <v>32</v>
      </c>
      <c r="AX180" s="13" t="s">
        <v>75</v>
      </c>
      <c r="AY180" s="244" t="s">
        <v>133</v>
      </c>
    </row>
    <row r="181" s="14" customFormat="1">
      <c r="A181" s="14"/>
      <c r="B181" s="245"/>
      <c r="C181" s="246"/>
      <c r="D181" s="236" t="s">
        <v>141</v>
      </c>
      <c r="E181" s="247" t="s">
        <v>1</v>
      </c>
      <c r="F181" s="248" t="s">
        <v>925</v>
      </c>
      <c r="G181" s="246"/>
      <c r="H181" s="249">
        <v>-18.695</v>
      </c>
      <c r="I181" s="250"/>
      <c r="J181" s="246"/>
      <c r="K181" s="246"/>
      <c r="L181" s="251"/>
      <c r="M181" s="252"/>
      <c r="N181" s="253"/>
      <c r="O181" s="253"/>
      <c r="P181" s="253"/>
      <c r="Q181" s="253"/>
      <c r="R181" s="253"/>
      <c r="S181" s="253"/>
      <c r="T181" s="254"/>
      <c r="U181" s="14"/>
      <c r="V181" s="14"/>
      <c r="W181" s="14"/>
      <c r="X181" s="14"/>
      <c r="Y181" s="14"/>
      <c r="Z181" s="14"/>
      <c r="AA181" s="14"/>
      <c r="AB181" s="14"/>
      <c r="AC181" s="14"/>
      <c r="AD181" s="14"/>
      <c r="AE181" s="14"/>
      <c r="AT181" s="255" t="s">
        <v>141</v>
      </c>
      <c r="AU181" s="255" t="s">
        <v>85</v>
      </c>
      <c r="AV181" s="14" t="s">
        <v>85</v>
      </c>
      <c r="AW181" s="14" t="s">
        <v>32</v>
      </c>
      <c r="AX181" s="14" t="s">
        <v>75</v>
      </c>
      <c r="AY181" s="255" t="s">
        <v>133</v>
      </c>
    </row>
    <row r="182" s="16" customFormat="1">
      <c r="A182" s="16"/>
      <c r="B182" s="267"/>
      <c r="C182" s="268"/>
      <c r="D182" s="236" t="s">
        <v>141</v>
      </c>
      <c r="E182" s="269" t="s">
        <v>1</v>
      </c>
      <c r="F182" s="270" t="s">
        <v>214</v>
      </c>
      <c r="G182" s="268"/>
      <c r="H182" s="271">
        <v>25.854999999999997</v>
      </c>
      <c r="I182" s="272"/>
      <c r="J182" s="268"/>
      <c r="K182" s="268"/>
      <c r="L182" s="273"/>
      <c r="M182" s="274"/>
      <c r="N182" s="275"/>
      <c r="O182" s="275"/>
      <c r="P182" s="275"/>
      <c r="Q182" s="275"/>
      <c r="R182" s="275"/>
      <c r="S182" s="275"/>
      <c r="T182" s="276"/>
      <c r="U182" s="16"/>
      <c r="V182" s="16"/>
      <c r="W182" s="16"/>
      <c r="X182" s="16"/>
      <c r="Y182" s="16"/>
      <c r="Z182" s="16"/>
      <c r="AA182" s="16"/>
      <c r="AB182" s="16"/>
      <c r="AC182" s="16"/>
      <c r="AD182" s="16"/>
      <c r="AE182" s="16"/>
      <c r="AT182" s="277" t="s">
        <v>141</v>
      </c>
      <c r="AU182" s="277" t="s">
        <v>85</v>
      </c>
      <c r="AV182" s="16" t="s">
        <v>153</v>
      </c>
      <c r="AW182" s="16" t="s">
        <v>32</v>
      </c>
      <c r="AX182" s="16" t="s">
        <v>75</v>
      </c>
      <c r="AY182" s="277" t="s">
        <v>133</v>
      </c>
    </row>
    <row r="183" s="13" customFormat="1">
      <c r="A183" s="13"/>
      <c r="B183" s="234"/>
      <c r="C183" s="235"/>
      <c r="D183" s="236" t="s">
        <v>141</v>
      </c>
      <c r="E183" s="237" t="s">
        <v>1</v>
      </c>
      <c r="F183" s="238" t="s">
        <v>926</v>
      </c>
      <c r="G183" s="235"/>
      <c r="H183" s="237" t="s">
        <v>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141</v>
      </c>
      <c r="AU183" s="244" t="s">
        <v>85</v>
      </c>
      <c r="AV183" s="13" t="s">
        <v>83</v>
      </c>
      <c r="AW183" s="13" t="s">
        <v>32</v>
      </c>
      <c r="AX183" s="13" t="s">
        <v>75</v>
      </c>
      <c r="AY183" s="244" t="s">
        <v>133</v>
      </c>
    </row>
    <row r="184" s="14" customFormat="1">
      <c r="A184" s="14"/>
      <c r="B184" s="245"/>
      <c r="C184" s="246"/>
      <c r="D184" s="236" t="s">
        <v>141</v>
      </c>
      <c r="E184" s="247" t="s">
        <v>1</v>
      </c>
      <c r="F184" s="248" t="s">
        <v>927</v>
      </c>
      <c r="G184" s="246"/>
      <c r="H184" s="249">
        <v>11.635</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141</v>
      </c>
      <c r="AU184" s="255" t="s">
        <v>85</v>
      </c>
      <c r="AV184" s="14" t="s">
        <v>85</v>
      </c>
      <c r="AW184" s="14" t="s">
        <v>32</v>
      </c>
      <c r="AX184" s="14" t="s">
        <v>83</v>
      </c>
      <c r="AY184" s="255" t="s">
        <v>133</v>
      </c>
    </row>
    <row r="185" s="2" customFormat="1" ht="24.15" customHeight="1">
      <c r="A185" s="39"/>
      <c r="B185" s="40"/>
      <c r="C185" s="220" t="s">
        <v>222</v>
      </c>
      <c r="D185" s="220" t="s">
        <v>135</v>
      </c>
      <c r="E185" s="221" t="s">
        <v>928</v>
      </c>
      <c r="F185" s="222" t="s">
        <v>929</v>
      </c>
      <c r="G185" s="223" t="s">
        <v>203</v>
      </c>
      <c r="H185" s="224">
        <v>7.7569999999999997</v>
      </c>
      <c r="I185" s="225"/>
      <c r="J185" s="226">
        <f>ROUND(I185*H185,2)</f>
        <v>0</v>
      </c>
      <c r="K185" s="227"/>
      <c r="L185" s="45"/>
      <c r="M185" s="228" t="s">
        <v>1</v>
      </c>
      <c r="N185" s="229" t="s">
        <v>40</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139</v>
      </c>
      <c r="AT185" s="232" t="s">
        <v>135</v>
      </c>
      <c r="AU185" s="232" t="s">
        <v>85</v>
      </c>
      <c r="AY185" s="18" t="s">
        <v>133</v>
      </c>
      <c r="BE185" s="233">
        <f>IF(N185="základní",J185,0)</f>
        <v>0</v>
      </c>
      <c r="BF185" s="233">
        <f>IF(N185="snížená",J185,0)</f>
        <v>0</v>
      </c>
      <c r="BG185" s="233">
        <f>IF(N185="zákl. přenesená",J185,0)</f>
        <v>0</v>
      </c>
      <c r="BH185" s="233">
        <f>IF(N185="sníž. přenesená",J185,0)</f>
        <v>0</v>
      </c>
      <c r="BI185" s="233">
        <f>IF(N185="nulová",J185,0)</f>
        <v>0</v>
      </c>
      <c r="BJ185" s="18" t="s">
        <v>83</v>
      </c>
      <c r="BK185" s="233">
        <f>ROUND(I185*H185,2)</f>
        <v>0</v>
      </c>
      <c r="BL185" s="18" t="s">
        <v>139</v>
      </c>
      <c r="BM185" s="232" t="s">
        <v>930</v>
      </c>
    </row>
    <row r="186" s="13" customFormat="1">
      <c r="A186" s="13"/>
      <c r="B186" s="234"/>
      <c r="C186" s="235"/>
      <c r="D186" s="236" t="s">
        <v>141</v>
      </c>
      <c r="E186" s="237" t="s">
        <v>1</v>
      </c>
      <c r="F186" s="238" t="s">
        <v>922</v>
      </c>
      <c r="G186" s="235"/>
      <c r="H186" s="237" t="s">
        <v>1</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141</v>
      </c>
      <c r="AU186" s="244" t="s">
        <v>85</v>
      </c>
      <c r="AV186" s="13" t="s">
        <v>83</v>
      </c>
      <c r="AW186" s="13" t="s">
        <v>32</v>
      </c>
      <c r="AX186" s="13" t="s">
        <v>75</v>
      </c>
      <c r="AY186" s="244" t="s">
        <v>133</v>
      </c>
    </row>
    <row r="187" s="14" customFormat="1">
      <c r="A187" s="14"/>
      <c r="B187" s="245"/>
      <c r="C187" s="246"/>
      <c r="D187" s="236" t="s">
        <v>141</v>
      </c>
      <c r="E187" s="247" t="s">
        <v>1</v>
      </c>
      <c r="F187" s="248" t="s">
        <v>923</v>
      </c>
      <c r="G187" s="246"/>
      <c r="H187" s="249">
        <v>44.549999999999997</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141</v>
      </c>
      <c r="AU187" s="255" t="s">
        <v>85</v>
      </c>
      <c r="AV187" s="14" t="s">
        <v>85</v>
      </c>
      <c r="AW187" s="14" t="s">
        <v>32</v>
      </c>
      <c r="AX187" s="14" t="s">
        <v>75</v>
      </c>
      <c r="AY187" s="255" t="s">
        <v>133</v>
      </c>
    </row>
    <row r="188" s="13" customFormat="1">
      <c r="A188" s="13"/>
      <c r="B188" s="234"/>
      <c r="C188" s="235"/>
      <c r="D188" s="236" t="s">
        <v>141</v>
      </c>
      <c r="E188" s="237" t="s">
        <v>1</v>
      </c>
      <c r="F188" s="238" t="s">
        <v>924</v>
      </c>
      <c r="G188" s="235"/>
      <c r="H188" s="237" t="s">
        <v>1</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141</v>
      </c>
      <c r="AU188" s="244" t="s">
        <v>85</v>
      </c>
      <c r="AV188" s="13" t="s">
        <v>83</v>
      </c>
      <c r="AW188" s="13" t="s">
        <v>32</v>
      </c>
      <c r="AX188" s="13" t="s">
        <v>75</v>
      </c>
      <c r="AY188" s="244" t="s">
        <v>133</v>
      </c>
    </row>
    <row r="189" s="14" customFormat="1">
      <c r="A189" s="14"/>
      <c r="B189" s="245"/>
      <c r="C189" s="246"/>
      <c r="D189" s="236" t="s">
        <v>141</v>
      </c>
      <c r="E189" s="247" t="s">
        <v>1</v>
      </c>
      <c r="F189" s="248" t="s">
        <v>925</v>
      </c>
      <c r="G189" s="246"/>
      <c r="H189" s="249">
        <v>-18.695</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141</v>
      </c>
      <c r="AU189" s="255" t="s">
        <v>85</v>
      </c>
      <c r="AV189" s="14" t="s">
        <v>85</v>
      </c>
      <c r="AW189" s="14" t="s">
        <v>32</v>
      </c>
      <c r="AX189" s="14" t="s">
        <v>75</v>
      </c>
      <c r="AY189" s="255" t="s">
        <v>133</v>
      </c>
    </row>
    <row r="190" s="16" customFormat="1">
      <c r="A190" s="16"/>
      <c r="B190" s="267"/>
      <c r="C190" s="268"/>
      <c r="D190" s="236" t="s">
        <v>141</v>
      </c>
      <c r="E190" s="269" t="s">
        <v>1</v>
      </c>
      <c r="F190" s="270" t="s">
        <v>214</v>
      </c>
      <c r="G190" s="268"/>
      <c r="H190" s="271">
        <v>25.854999999999997</v>
      </c>
      <c r="I190" s="272"/>
      <c r="J190" s="268"/>
      <c r="K190" s="268"/>
      <c r="L190" s="273"/>
      <c r="M190" s="274"/>
      <c r="N190" s="275"/>
      <c r="O190" s="275"/>
      <c r="P190" s="275"/>
      <c r="Q190" s="275"/>
      <c r="R190" s="275"/>
      <c r="S190" s="275"/>
      <c r="T190" s="276"/>
      <c r="U190" s="16"/>
      <c r="V190" s="16"/>
      <c r="W190" s="16"/>
      <c r="X190" s="16"/>
      <c r="Y190" s="16"/>
      <c r="Z190" s="16"/>
      <c r="AA190" s="16"/>
      <c r="AB190" s="16"/>
      <c r="AC190" s="16"/>
      <c r="AD190" s="16"/>
      <c r="AE190" s="16"/>
      <c r="AT190" s="277" t="s">
        <v>141</v>
      </c>
      <c r="AU190" s="277" t="s">
        <v>85</v>
      </c>
      <c r="AV190" s="16" t="s">
        <v>153</v>
      </c>
      <c r="AW190" s="16" t="s">
        <v>32</v>
      </c>
      <c r="AX190" s="16" t="s">
        <v>75</v>
      </c>
      <c r="AY190" s="277" t="s">
        <v>133</v>
      </c>
    </row>
    <row r="191" s="13" customFormat="1">
      <c r="A191" s="13"/>
      <c r="B191" s="234"/>
      <c r="C191" s="235"/>
      <c r="D191" s="236" t="s">
        <v>141</v>
      </c>
      <c r="E191" s="237" t="s">
        <v>1</v>
      </c>
      <c r="F191" s="238" t="s">
        <v>931</v>
      </c>
      <c r="G191" s="235"/>
      <c r="H191" s="237" t="s">
        <v>1</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141</v>
      </c>
      <c r="AU191" s="244" t="s">
        <v>85</v>
      </c>
      <c r="AV191" s="13" t="s">
        <v>83</v>
      </c>
      <c r="AW191" s="13" t="s">
        <v>32</v>
      </c>
      <c r="AX191" s="13" t="s">
        <v>75</v>
      </c>
      <c r="AY191" s="244" t="s">
        <v>133</v>
      </c>
    </row>
    <row r="192" s="14" customFormat="1">
      <c r="A192" s="14"/>
      <c r="B192" s="245"/>
      <c r="C192" s="246"/>
      <c r="D192" s="236" t="s">
        <v>141</v>
      </c>
      <c r="E192" s="247" t="s">
        <v>1</v>
      </c>
      <c r="F192" s="248" t="s">
        <v>932</v>
      </c>
      <c r="G192" s="246"/>
      <c r="H192" s="249">
        <v>7.7569999999999997</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141</v>
      </c>
      <c r="AU192" s="255" t="s">
        <v>85</v>
      </c>
      <c r="AV192" s="14" t="s">
        <v>85</v>
      </c>
      <c r="AW192" s="14" t="s">
        <v>32</v>
      </c>
      <c r="AX192" s="14" t="s">
        <v>83</v>
      </c>
      <c r="AY192" s="255" t="s">
        <v>133</v>
      </c>
    </row>
    <row r="193" s="2" customFormat="1" ht="24.15" customHeight="1">
      <c r="A193" s="39"/>
      <c r="B193" s="40"/>
      <c r="C193" s="220" t="s">
        <v>228</v>
      </c>
      <c r="D193" s="220" t="s">
        <v>135</v>
      </c>
      <c r="E193" s="221" t="s">
        <v>933</v>
      </c>
      <c r="F193" s="222" t="s">
        <v>934</v>
      </c>
      <c r="G193" s="223" t="s">
        <v>203</v>
      </c>
      <c r="H193" s="224">
        <v>5.1710000000000003</v>
      </c>
      <c r="I193" s="225"/>
      <c r="J193" s="226">
        <f>ROUND(I193*H193,2)</f>
        <v>0</v>
      </c>
      <c r="K193" s="227"/>
      <c r="L193" s="45"/>
      <c r="M193" s="228" t="s">
        <v>1</v>
      </c>
      <c r="N193" s="229" t="s">
        <v>40</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139</v>
      </c>
      <c r="AT193" s="232" t="s">
        <v>135</v>
      </c>
      <c r="AU193" s="232" t="s">
        <v>85</v>
      </c>
      <c r="AY193" s="18" t="s">
        <v>133</v>
      </c>
      <c r="BE193" s="233">
        <f>IF(N193="základní",J193,0)</f>
        <v>0</v>
      </c>
      <c r="BF193" s="233">
        <f>IF(N193="snížená",J193,0)</f>
        <v>0</v>
      </c>
      <c r="BG193" s="233">
        <f>IF(N193="zákl. přenesená",J193,0)</f>
        <v>0</v>
      </c>
      <c r="BH193" s="233">
        <f>IF(N193="sníž. přenesená",J193,0)</f>
        <v>0</v>
      </c>
      <c r="BI193" s="233">
        <f>IF(N193="nulová",J193,0)</f>
        <v>0</v>
      </c>
      <c r="BJ193" s="18" t="s">
        <v>83</v>
      </c>
      <c r="BK193" s="233">
        <f>ROUND(I193*H193,2)</f>
        <v>0</v>
      </c>
      <c r="BL193" s="18" t="s">
        <v>139</v>
      </c>
      <c r="BM193" s="232" t="s">
        <v>935</v>
      </c>
    </row>
    <row r="194" s="13" customFormat="1">
      <c r="A194" s="13"/>
      <c r="B194" s="234"/>
      <c r="C194" s="235"/>
      <c r="D194" s="236" t="s">
        <v>141</v>
      </c>
      <c r="E194" s="237" t="s">
        <v>1</v>
      </c>
      <c r="F194" s="238" t="s">
        <v>922</v>
      </c>
      <c r="G194" s="235"/>
      <c r="H194" s="237" t="s">
        <v>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141</v>
      </c>
      <c r="AU194" s="244" t="s">
        <v>85</v>
      </c>
      <c r="AV194" s="13" t="s">
        <v>83</v>
      </c>
      <c r="AW194" s="13" t="s">
        <v>32</v>
      </c>
      <c r="AX194" s="13" t="s">
        <v>75</v>
      </c>
      <c r="AY194" s="244" t="s">
        <v>133</v>
      </c>
    </row>
    <row r="195" s="14" customFormat="1">
      <c r="A195" s="14"/>
      <c r="B195" s="245"/>
      <c r="C195" s="246"/>
      <c r="D195" s="236" t="s">
        <v>141</v>
      </c>
      <c r="E195" s="247" t="s">
        <v>1</v>
      </c>
      <c r="F195" s="248" t="s">
        <v>923</v>
      </c>
      <c r="G195" s="246"/>
      <c r="H195" s="249">
        <v>44.549999999999997</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141</v>
      </c>
      <c r="AU195" s="255" t="s">
        <v>85</v>
      </c>
      <c r="AV195" s="14" t="s">
        <v>85</v>
      </c>
      <c r="AW195" s="14" t="s">
        <v>32</v>
      </c>
      <c r="AX195" s="14" t="s">
        <v>75</v>
      </c>
      <c r="AY195" s="255" t="s">
        <v>133</v>
      </c>
    </row>
    <row r="196" s="13" customFormat="1">
      <c r="A196" s="13"/>
      <c r="B196" s="234"/>
      <c r="C196" s="235"/>
      <c r="D196" s="236" t="s">
        <v>141</v>
      </c>
      <c r="E196" s="237" t="s">
        <v>1</v>
      </c>
      <c r="F196" s="238" t="s">
        <v>924</v>
      </c>
      <c r="G196" s="235"/>
      <c r="H196" s="237" t="s">
        <v>1</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141</v>
      </c>
      <c r="AU196" s="244" t="s">
        <v>85</v>
      </c>
      <c r="AV196" s="13" t="s">
        <v>83</v>
      </c>
      <c r="AW196" s="13" t="s">
        <v>32</v>
      </c>
      <c r="AX196" s="13" t="s">
        <v>75</v>
      </c>
      <c r="AY196" s="244" t="s">
        <v>133</v>
      </c>
    </row>
    <row r="197" s="14" customFormat="1">
      <c r="A197" s="14"/>
      <c r="B197" s="245"/>
      <c r="C197" s="246"/>
      <c r="D197" s="236" t="s">
        <v>141</v>
      </c>
      <c r="E197" s="247" t="s">
        <v>1</v>
      </c>
      <c r="F197" s="248" t="s">
        <v>925</v>
      </c>
      <c r="G197" s="246"/>
      <c r="H197" s="249">
        <v>-18.695</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141</v>
      </c>
      <c r="AU197" s="255" t="s">
        <v>85</v>
      </c>
      <c r="AV197" s="14" t="s">
        <v>85</v>
      </c>
      <c r="AW197" s="14" t="s">
        <v>32</v>
      </c>
      <c r="AX197" s="14" t="s">
        <v>75</v>
      </c>
      <c r="AY197" s="255" t="s">
        <v>133</v>
      </c>
    </row>
    <row r="198" s="16" customFormat="1">
      <c r="A198" s="16"/>
      <c r="B198" s="267"/>
      <c r="C198" s="268"/>
      <c r="D198" s="236" t="s">
        <v>141</v>
      </c>
      <c r="E198" s="269" t="s">
        <v>1</v>
      </c>
      <c r="F198" s="270" t="s">
        <v>214</v>
      </c>
      <c r="G198" s="268"/>
      <c r="H198" s="271">
        <v>25.854999999999997</v>
      </c>
      <c r="I198" s="272"/>
      <c r="J198" s="268"/>
      <c r="K198" s="268"/>
      <c r="L198" s="273"/>
      <c r="M198" s="274"/>
      <c r="N198" s="275"/>
      <c r="O198" s="275"/>
      <c r="P198" s="275"/>
      <c r="Q198" s="275"/>
      <c r="R198" s="275"/>
      <c r="S198" s="275"/>
      <c r="T198" s="276"/>
      <c r="U198" s="16"/>
      <c r="V198" s="16"/>
      <c r="W198" s="16"/>
      <c r="X198" s="16"/>
      <c r="Y198" s="16"/>
      <c r="Z198" s="16"/>
      <c r="AA198" s="16"/>
      <c r="AB198" s="16"/>
      <c r="AC198" s="16"/>
      <c r="AD198" s="16"/>
      <c r="AE198" s="16"/>
      <c r="AT198" s="277" t="s">
        <v>141</v>
      </c>
      <c r="AU198" s="277" t="s">
        <v>85</v>
      </c>
      <c r="AV198" s="16" t="s">
        <v>153</v>
      </c>
      <c r="AW198" s="16" t="s">
        <v>32</v>
      </c>
      <c r="AX198" s="16" t="s">
        <v>75</v>
      </c>
      <c r="AY198" s="277" t="s">
        <v>133</v>
      </c>
    </row>
    <row r="199" s="13" customFormat="1">
      <c r="A199" s="13"/>
      <c r="B199" s="234"/>
      <c r="C199" s="235"/>
      <c r="D199" s="236" t="s">
        <v>141</v>
      </c>
      <c r="E199" s="237" t="s">
        <v>1</v>
      </c>
      <c r="F199" s="238" t="s">
        <v>936</v>
      </c>
      <c r="G199" s="235"/>
      <c r="H199" s="237" t="s">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141</v>
      </c>
      <c r="AU199" s="244" t="s">
        <v>85</v>
      </c>
      <c r="AV199" s="13" t="s">
        <v>83</v>
      </c>
      <c r="AW199" s="13" t="s">
        <v>32</v>
      </c>
      <c r="AX199" s="13" t="s">
        <v>75</v>
      </c>
      <c r="AY199" s="244" t="s">
        <v>133</v>
      </c>
    </row>
    <row r="200" s="14" customFormat="1">
      <c r="A200" s="14"/>
      <c r="B200" s="245"/>
      <c r="C200" s="246"/>
      <c r="D200" s="236" t="s">
        <v>141</v>
      </c>
      <c r="E200" s="247" t="s">
        <v>1</v>
      </c>
      <c r="F200" s="248" t="s">
        <v>937</v>
      </c>
      <c r="G200" s="246"/>
      <c r="H200" s="249">
        <v>5.1710000000000003</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141</v>
      </c>
      <c r="AU200" s="255" t="s">
        <v>85</v>
      </c>
      <c r="AV200" s="14" t="s">
        <v>85</v>
      </c>
      <c r="AW200" s="14" t="s">
        <v>32</v>
      </c>
      <c r="AX200" s="14" t="s">
        <v>83</v>
      </c>
      <c r="AY200" s="255" t="s">
        <v>133</v>
      </c>
    </row>
    <row r="201" s="2" customFormat="1" ht="24.15" customHeight="1">
      <c r="A201" s="39"/>
      <c r="B201" s="40"/>
      <c r="C201" s="220" t="s">
        <v>234</v>
      </c>
      <c r="D201" s="220" t="s">
        <v>135</v>
      </c>
      <c r="E201" s="221" t="s">
        <v>938</v>
      </c>
      <c r="F201" s="222" t="s">
        <v>939</v>
      </c>
      <c r="G201" s="223" t="s">
        <v>203</v>
      </c>
      <c r="H201" s="224">
        <v>1.2929999999999999</v>
      </c>
      <c r="I201" s="225"/>
      <c r="J201" s="226">
        <f>ROUND(I201*H201,2)</f>
        <v>0</v>
      </c>
      <c r="K201" s="227"/>
      <c r="L201" s="45"/>
      <c r="M201" s="228" t="s">
        <v>1</v>
      </c>
      <c r="N201" s="229" t="s">
        <v>40</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139</v>
      </c>
      <c r="AT201" s="232" t="s">
        <v>135</v>
      </c>
      <c r="AU201" s="232" t="s">
        <v>85</v>
      </c>
      <c r="AY201" s="18" t="s">
        <v>133</v>
      </c>
      <c r="BE201" s="233">
        <f>IF(N201="základní",J201,0)</f>
        <v>0</v>
      </c>
      <c r="BF201" s="233">
        <f>IF(N201="snížená",J201,0)</f>
        <v>0</v>
      </c>
      <c r="BG201" s="233">
        <f>IF(N201="zákl. přenesená",J201,0)</f>
        <v>0</v>
      </c>
      <c r="BH201" s="233">
        <f>IF(N201="sníž. přenesená",J201,0)</f>
        <v>0</v>
      </c>
      <c r="BI201" s="233">
        <f>IF(N201="nulová",J201,0)</f>
        <v>0</v>
      </c>
      <c r="BJ201" s="18" t="s">
        <v>83</v>
      </c>
      <c r="BK201" s="233">
        <f>ROUND(I201*H201,2)</f>
        <v>0</v>
      </c>
      <c r="BL201" s="18" t="s">
        <v>139</v>
      </c>
      <c r="BM201" s="232" t="s">
        <v>940</v>
      </c>
    </row>
    <row r="202" s="13" customFormat="1">
      <c r="A202" s="13"/>
      <c r="B202" s="234"/>
      <c r="C202" s="235"/>
      <c r="D202" s="236" t="s">
        <v>141</v>
      </c>
      <c r="E202" s="237" t="s">
        <v>1</v>
      </c>
      <c r="F202" s="238" t="s">
        <v>922</v>
      </c>
      <c r="G202" s="235"/>
      <c r="H202" s="237" t="s">
        <v>1</v>
      </c>
      <c r="I202" s="239"/>
      <c r="J202" s="235"/>
      <c r="K202" s="235"/>
      <c r="L202" s="240"/>
      <c r="M202" s="241"/>
      <c r="N202" s="242"/>
      <c r="O202" s="242"/>
      <c r="P202" s="242"/>
      <c r="Q202" s="242"/>
      <c r="R202" s="242"/>
      <c r="S202" s="242"/>
      <c r="T202" s="243"/>
      <c r="U202" s="13"/>
      <c r="V202" s="13"/>
      <c r="W202" s="13"/>
      <c r="X202" s="13"/>
      <c r="Y202" s="13"/>
      <c r="Z202" s="13"/>
      <c r="AA202" s="13"/>
      <c r="AB202" s="13"/>
      <c r="AC202" s="13"/>
      <c r="AD202" s="13"/>
      <c r="AE202" s="13"/>
      <c r="AT202" s="244" t="s">
        <v>141</v>
      </c>
      <c r="AU202" s="244" t="s">
        <v>85</v>
      </c>
      <c r="AV202" s="13" t="s">
        <v>83</v>
      </c>
      <c r="AW202" s="13" t="s">
        <v>32</v>
      </c>
      <c r="AX202" s="13" t="s">
        <v>75</v>
      </c>
      <c r="AY202" s="244" t="s">
        <v>133</v>
      </c>
    </row>
    <row r="203" s="14" customFormat="1">
      <c r="A203" s="14"/>
      <c r="B203" s="245"/>
      <c r="C203" s="246"/>
      <c r="D203" s="236" t="s">
        <v>141</v>
      </c>
      <c r="E203" s="247" t="s">
        <v>1</v>
      </c>
      <c r="F203" s="248" t="s">
        <v>923</v>
      </c>
      <c r="G203" s="246"/>
      <c r="H203" s="249">
        <v>44.549999999999997</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141</v>
      </c>
      <c r="AU203" s="255" t="s">
        <v>85</v>
      </c>
      <c r="AV203" s="14" t="s">
        <v>85</v>
      </c>
      <c r="AW203" s="14" t="s">
        <v>32</v>
      </c>
      <c r="AX203" s="14" t="s">
        <v>75</v>
      </c>
      <c r="AY203" s="255" t="s">
        <v>133</v>
      </c>
    </row>
    <row r="204" s="13" customFormat="1">
      <c r="A204" s="13"/>
      <c r="B204" s="234"/>
      <c r="C204" s="235"/>
      <c r="D204" s="236" t="s">
        <v>141</v>
      </c>
      <c r="E204" s="237" t="s">
        <v>1</v>
      </c>
      <c r="F204" s="238" t="s">
        <v>924</v>
      </c>
      <c r="G204" s="235"/>
      <c r="H204" s="237" t="s">
        <v>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141</v>
      </c>
      <c r="AU204" s="244" t="s">
        <v>85</v>
      </c>
      <c r="AV204" s="13" t="s">
        <v>83</v>
      </c>
      <c r="AW204" s="13" t="s">
        <v>32</v>
      </c>
      <c r="AX204" s="13" t="s">
        <v>75</v>
      </c>
      <c r="AY204" s="244" t="s">
        <v>133</v>
      </c>
    </row>
    <row r="205" s="14" customFormat="1">
      <c r="A205" s="14"/>
      <c r="B205" s="245"/>
      <c r="C205" s="246"/>
      <c r="D205" s="236" t="s">
        <v>141</v>
      </c>
      <c r="E205" s="247" t="s">
        <v>1</v>
      </c>
      <c r="F205" s="248" t="s">
        <v>925</v>
      </c>
      <c r="G205" s="246"/>
      <c r="H205" s="249">
        <v>-18.695</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141</v>
      </c>
      <c r="AU205" s="255" t="s">
        <v>85</v>
      </c>
      <c r="AV205" s="14" t="s">
        <v>85</v>
      </c>
      <c r="AW205" s="14" t="s">
        <v>32</v>
      </c>
      <c r="AX205" s="14" t="s">
        <v>75</v>
      </c>
      <c r="AY205" s="255" t="s">
        <v>133</v>
      </c>
    </row>
    <row r="206" s="16" customFormat="1">
      <c r="A206" s="16"/>
      <c r="B206" s="267"/>
      <c r="C206" s="268"/>
      <c r="D206" s="236" t="s">
        <v>141</v>
      </c>
      <c r="E206" s="269" t="s">
        <v>1</v>
      </c>
      <c r="F206" s="270" t="s">
        <v>214</v>
      </c>
      <c r="G206" s="268"/>
      <c r="H206" s="271">
        <v>25.854999999999997</v>
      </c>
      <c r="I206" s="272"/>
      <c r="J206" s="268"/>
      <c r="K206" s="268"/>
      <c r="L206" s="273"/>
      <c r="M206" s="274"/>
      <c r="N206" s="275"/>
      <c r="O206" s="275"/>
      <c r="P206" s="275"/>
      <c r="Q206" s="275"/>
      <c r="R206" s="275"/>
      <c r="S206" s="275"/>
      <c r="T206" s="276"/>
      <c r="U206" s="16"/>
      <c r="V206" s="16"/>
      <c r="W206" s="16"/>
      <c r="X206" s="16"/>
      <c r="Y206" s="16"/>
      <c r="Z206" s="16"/>
      <c r="AA206" s="16"/>
      <c r="AB206" s="16"/>
      <c r="AC206" s="16"/>
      <c r="AD206" s="16"/>
      <c r="AE206" s="16"/>
      <c r="AT206" s="277" t="s">
        <v>141</v>
      </c>
      <c r="AU206" s="277" t="s">
        <v>85</v>
      </c>
      <c r="AV206" s="16" t="s">
        <v>153</v>
      </c>
      <c r="AW206" s="16" t="s">
        <v>32</v>
      </c>
      <c r="AX206" s="16" t="s">
        <v>75</v>
      </c>
      <c r="AY206" s="277" t="s">
        <v>133</v>
      </c>
    </row>
    <row r="207" s="13" customFormat="1">
      <c r="A207" s="13"/>
      <c r="B207" s="234"/>
      <c r="C207" s="235"/>
      <c r="D207" s="236" t="s">
        <v>141</v>
      </c>
      <c r="E207" s="237" t="s">
        <v>1</v>
      </c>
      <c r="F207" s="238" t="s">
        <v>941</v>
      </c>
      <c r="G207" s="235"/>
      <c r="H207" s="237" t="s">
        <v>1</v>
      </c>
      <c r="I207" s="239"/>
      <c r="J207" s="235"/>
      <c r="K207" s="235"/>
      <c r="L207" s="240"/>
      <c r="M207" s="241"/>
      <c r="N207" s="242"/>
      <c r="O207" s="242"/>
      <c r="P207" s="242"/>
      <c r="Q207" s="242"/>
      <c r="R207" s="242"/>
      <c r="S207" s="242"/>
      <c r="T207" s="243"/>
      <c r="U207" s="13"/>
      <c r="V207" s="13"/>
      <c r="W207" s="13"/>
      <c r="X207" s="13"/>
      <c r="Y207" s="13"/>
      <c r="Z207" s="13"/>
      <c r="AA207" s="13"/>
      <c r="AB207" s="13"/>
      <c r="AC207" s="13"/>
      <c r="AD207" s="13"/>
      <c r="AE207" s="13"/>
      <c r="AT207" s="244" t="s">
        <v>141</v>
      </c>
      <c r="AU207" s="244" t="s">
        <v>85</v>
      </c>
      <c r="AV207" s="13" t="s">
        <v>83</v>
      </c>
      <c r="AW207" s="13" t="s">
        <v>32</v>
      </c>
      <c r="AX207" s="13" t="s">
        <v>75</v>
      </c>
      <c r="AY207" s="244" t="s">
        <v>133</v>
      </c>
    </row>
    <row r="208" s="14" customFormat="1">
      <c r="A208" s="14"/>
      <c r="B208" s="245"/>
      <c r="C208" s="246"/>
      <c r="D208" s="236" t="s">
        <v>141</v>
      </c>
      <c r="E208" s="247" t="s">
        <v>1</v>
      </c>
      <c r="F208" s="248" t="s">
        <v>942</v>
      </c>
      <c r="G208" s="246"/>
      <c r="H208" s="249">
        <v>1.2929999999999999</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141</v>
      </c>
      <c r="AU208" s="255" t="s">
        <v>85</v>
      </c>
      <c r="AV208" s="14" t="s">
        <v>85</v>
      </c>
      <c r="AW208" s="14" t="s">
        <v>32</v>
      </c>
      <c r="AX208" s="14" t="s">
        <v>83</v>
      </c>
      <c r="AY208" s="255" t="s">
        <v>133</v>
      </c>
    </row>
    <row r="209" s="2" customFormat="1" ht="24.15" customHeight="1">
      <c r="A209" s="39"/>
      <c r="B209" s="40"/>
      <c r="C209" s="220" t="s">
        <v>241</v>
      </c>
      <c r="D209" s="220" t="s">
        <v>135</v>
      </c>
      <c r="E209" s="221" t="s">
        <v>235</v>
      </c>
      <c r="F209" s="222" t="s">
        <v>236</v>
      </c>
      <c r="G209" s="223" t="s">
        <v>138</v>
      </c>
      <c r="H209" s="224">
        <v>74.25</v>
      </c>
      <c r="I209" s="225"/>
      <c r="J209" s="226">
        <f>ROUND(I209*H209,2)</f>
        <v>0</v>
      </c>
      <c r="K209" s="227"/>
      <c r="L209" s="45"/>
      <c r="M209" s="228" t="s">
        <v>1</v>
      </c>
      <c r="N209" s="229" t="s">
        <v>40</v>
      </c>
      <c r="O209" s="92"/>
      <c r="P209" s="230">
        <f>O209*H209</f>
        <v>0</v>
      </c>
      <c r="Q209" s="230">
        <v>0.00058</v>
      </c>
      <c r="R209" s="230">
        <f>Q209*H209</f>
        <v>0.043064999999999999</v>
      </c>
      <c r="S209" s="230">
        <v>0</v>
      </c>
      <c r="T209" s="231">
        <f>S209*H209</f>
        <v>0</v>
      </c>
      <c r="U209" s="39"/>
      <c r="V209" s="39"/>
      <c r="W209" s="39"/>
      <c r="X209" s="39"/>
      <c r="Y209" s="39"/>
      <c r="Z209" s="39"/>
      <c r="AA209" s="39"/>
      <c r="AB209" s="39"/>
      <c r="AC209" s="39"/>
      <c r="AD209" s="39"/>
      <c r="AE209" s="39"/>
      <c r="AR209" s="232" t="s">
        <v>139</v>
      </c>
      <c r="AT209" s="232" t="s">
        <v>135</v>
      </c>
      <c r="AU209" s="232" t="s">
        <v>85</v>
      </c>
      <c r="AY209" s="18" t="s">
        <v>133</v>
      </c>
      <c r="BE209" s="233">
        <f>IF(N209="základní",J209,0)</f>
        <v>0</v>
      </c>
      <c r="BF209" s="233">
        <f>IF(N209="snížená",J209,0)</f>
        <v>0</v>
      </c>
      <c r="BG209" s="233">
        <f>IF(N209="zákl. přenesená",J209,0)</f>
        <v>0</v>
      </c>
      <c r="BH209" s="233">
        <f>IF(N209="sníž. přenesená",J209,0)</f>
        <v>0</v>
      </c>
      <c r="BI209" s="233">
        <f>IF(N209="nulová",J209,0)</f>
        <v>0</v>
      </c>
      <c r="BJ209" s="18" t="s">
        <v>83</v>
      </c>
      <c r="BK209" s="233">
        <f>ROUND(I209*H209,2)</f>
        <v>0</v>
      </c>
      <c r="BL209" s="18" t="s">
        <v>139</v>
      </c>
      <c r="BM209" s="232" t="s">
        <v>943</v>
      </c>
    </row>
    <row r="210" s="14" customFormat="1">
      <c r="A210" s="14"/>
      <c r="B210" s="245"/>
      <c r="C210" s="246"/>
      <c r="D210" s="236" t="s">
        <v>141</v>
      </c>
      <c r="E210" s="247" t="s">
        <v>1</v>
      </c>
      <c r="F210" s="248" t="s">
        <v>944</v>
      </c>
      <c r="G210" s="246"/>
      <c r="H210" s="249">
        <v>74.25</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141</v>
      </c>
      <c r="AU210" s="255" t="s">
        <v>85</v>
      </c>
      <c r="AV210" s="14" t="s">
        <v>85</v>
      </c>
      <c r="AW210" s="14" t="s">
        <v>32</v>
      </c>
      <c r="AX210" s="14" t="s">
        <v>83</v>
      </c>
      <c r="AY210" s="255" t="s">
        <v>133</v>
      </c>
    </row>
    <row r="211" s="2" customFormat="1" ht="24.15" customHeight="1">
      <c r="A211" s="39"/>
      <c r="B211" s="40"/>
      <c r="C211" s="220" t="s">
        <v>246</v>
      </c>
      <c r="D211" s="220" t="s">
        <v>135</v>
      </c>
      <c r="E211" s="221" t="s">
        <v>242</v>
      </c>
      <c r="F211" s="222" t="s">
        <v>243</v>
      </c>
      <c r="G211" s="223" t="s">
        <v>138</v>
      </c>
      <c r="H211" s="224">
        <v>74.25</v>
      </c>
      <c r="I211" s="225"/>
      <c r="J211" s="226">
        <f>ROUND(I211*H211,2)</f>
        <v>0</v>
      </c>
      <c r="K211" s="227"/>
      <c r="L211" s="45"/>
      <c r="M211" s="228" t="s">
        <v>1</v>
      </c>
      <c r="N211" s="229" t="s">
        <v>40</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139</v>
      </c>
      <c r="AT211" s="232" t="s">
        <v>135</v>
      </c>
      <c r="AU211" s="232" t="s">
        <v>85</v>
      </c>
      <c r="AY211" s="18" t="s">
        <v>133</v>
      </c>
      <c r="BE211" s="233">
        <f>IF(N211="základní",J211,0)</f>
        <v>0</v>
      </c>
      <c r="BF211" s="233">
        <f>IF(N211="snížená",J211,0)</f>
        <v>0</v>
      </c>
      <c r="BG211" s="233">
        <f>IF(N211="zákl. přenesená",J211,0)</f>
        <v>0</v>
      </c>
      <c r="BH211" s="233">
        <f>IF(N211="sníž. přenesená",J211,0)</f>
        <v>0</v>
      </c>
      <c r="BI211" s="233">
        <f>IF(N211="nulová",J211,0)</f>
        <v>0</v>
      </c>
      <c r="BJ211" s="18" t="s">
        <v>83</v>
      </c>
      <c r="BK211" s="233">
        <f>ROUND(I211*H211,2)</f>
        <v>0</v>
      </c>
      <c r="BL211" s="18" t="s">
        <v>139</v>
      </c>
      <c r="BM211" s="232" t="s">
        <v>945</v>
      </c>
    </row>
    <row r="212" s="14" customFormat="1">
      <c r="A212" s="14"/>
      <c r="B212" s="245"/>
      <c r="C212" s="246"/>
      <c r="D212" s="236" t="s">
        <v>141</v>
      </c>
      <c r="E212" s="247" t="s">
        <v>1</v>
      </c>
      <c r="F212" s="248" t="s">
        <v>946</v>
      </c>
      <c r="G212" s="246"/>
      <c r="H212" s="249">
        <v>74.25</v>
      </c>
      <c r="I212" s="250"/>
      <c r="J212" s="246"/>
      <c r="K212" s="246"/>
      <c r="L212" s="251"/>
      <c r="M212" s="252"/>
      <c r="N212" s="253"/>
      <c r="O212" s="253"/>
      <c r="P212" s="253"/>
      <c r="Q212" s="253"/>
      <c r="R212" s="253"/>
      <c r="S212" s="253"/>
      <c r="T212" s="254"/>
      <c r="U212" s="14"/>
      <c r="V212" s="14"/>
      <c r="W212" s="14"/>
      <c r="X212" s="14"/>
      <c r="Y212" s="14"/>
      <c r="Z212" s="14"/>
      <c r="AA212" s="14"/>
      <c r="AB212" s="14"/>
      <c r="AC212" s="14"/>
      <c r="AD212" s="14"/>
      <c r="AE212" s="14"/>
      <c r="AT212" s="255" t="s">
        <v>141</v>
      </c>
      <c r="AU212" s="255" t="s">
        <v>85</v>
      </c>
      <c r="AV212" s="14" t="s">
        <v>85</v>
      </c>
      <c r="AW212" s="14" t="s">
        <v>32</v>
      </c>
      <c r="AX212" s="14" t="s">
        <v>83</v>
      </c>
      <c r="AY212" s="255" t="s">
        <v>133</v>
      </c>
    </row>
    <row r="213" s="2" customFormat="1" ht="37.8" customHeight="1">
      <c r="A213" s="39"/>
      <c r="B213" s="40"/>
      <c r="C213" s="220" t="s">
        <v>251</v>
      </c>
      <c r="D213" s="220" t="s">
        <v>135</v>
      </c>
      <c r="E213" s="221" t="s">
        <v>947</v>
      </c>
      <c r="F213" s="222" t="s">
        <v>948</v>
      </c>
      <c r="G213" s="223" t="s">
        <v>203</v>
      </c>
      <c r="H213" s="224">
        <v>19.388000000000002</v>
      </c>
      <c r="I213" s="225"/>
      <c r="J213" s="226">
        <f>ROUND(I213*H213,2)</f>
        <v>0</v>
      </c>
      <c r="K213" s="227"/>
      <c r="L213" s="45"/>
      <c r="M213" s="228" t="s">
        <v>1</v>
      </c>
      <c r="N213" s="229" t="s">
        <v>40</v>
      </c>
      <c r="O213" s="92"/>
      <c r="P213" s="230">
        <f>O213*H213</f>
        <v>0</v>
      </c>
      <c r="Q213" s="230">
        <v>0</v>
      </c>
      <c r="R213" s="230">
        <f>Q213*H213</f>
        <v>0</v>
      </c>
      <c r="S213" s="230">
        <v>0</v>
      </c>
      <c r="T213" s="231">
        <f>S213*H213</f>
        <v>0</v>
      </c>
      <c r="U213" s="39"/>
      <c r="V213" s="39"/>
      <c r="W213" s="39"/>
      <c r="X213" s="39"/>
      <c r="Y213" s="39"/>
      <c r="Z213" s="39"/>
      <c r="AA213" s="39"/>
      <c r="AB213" s="39"/>
      <c r="AC213" s="39"/>
      <c r="AD213" s="39"/>
      <c r="AE213" s="39"/>
      <c r="AR213" s="232" t="s">
        <v>139</v>
      </c>
      <c r="AT213" s="232" t="s">
        <v>135</v>
      </c>
      <c r="AU213" s="232" t="s">
        <v>85</v>
      </c>
      <c r="AY213" s="18" t="s">
        <v>133</v>
      </c>
      <c r="BE213" s="233">
        <f>IF(N213="základní",J213,0)</f>
        <v>0</v>
      </c>
      <c r="BF213" s="233">
        <f>IF(N213="snížená",J213,0)</f>
        <v>0</v>
      </c>
      <c r="BG213" s="233">
        <f>IF(N213="zákl. přenesená",J213,0)</f>
        <v>0</v>
      </c>
      <c r="BH213" s="233">
        <f>IF(N213="sníž. přenesená",J213,0)</f>
        <v>0</v>
      </c>
      <c r="BI213" s="233">
        <f>IF(N213="nulová",J213,0)</f>
        <v>0</v>
      </c>
      <c r="BJ213" s="18" t="s">
        <v>83</v>
      </c>
      <c r="BK213" s="233">
        <f>ROUND(I213*H213,2)</f>
        <v>0</v>
      </c>
      <c r="BL213" s="18" t="s">
        <v>139</v>
      </c>
      <c r="BM213" s="232" t="s">
        <v>949</v>
      </c>
    </row>
    <row r="214" s="13" customFormat="1">
      <c r="A214" s="13"/>
      <c r="B214" s="234"/>
      <c r="C214" s="235"/>
      <c r="D214" s="236" t="s">
        <v>141</v>
      </c>
      <c r="E214" s="237" t="s">
        <v>1</v>
      </c>
      <c r="F214" s="238" t="s">
        <v>691</v>
      </c>
      <c r="G214" s="235"/>
      <c r="H214" s="237" t="s">
        <v>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141</v>
      </c>
      <c r="AU214" s="244" t="s">
        <v>85</v>
      </c>
      <c r="AV214" s="13" t="s">
        <v>83</v>
      </c>
      <c r="AW214" s="13" t="s">
        <v>32</v>
      </c>
      <c r="AX214" s="13" t="s">
        <v>75</v>
      </c>
      <c r="AY214" s="244" t="s">
        <v>133</v>
      </c>
    </row>
    <row r="215" s="14" customFormat="1">
      <c r="A215" s="14"/>
      <c r="B215" s="245"/>
      <c r="C215" s="246"/>
      <c r="D215" s="236" t="s">
        <v>141</v>
      </c>
      <c r="E215" s="247" t="s">
        <v>1</v>
      </c>
      <c r="F215" s="248" t="s">
        <v>950</v>
      </c>
      <c r="G215" s="246"/>
      <c r="H215" s="249">
        <v>19.388000000000002</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141</v>
      </c>
      <c r="AU215" s="255" t="s">
        <v>85</v>
      </c>
      <c r="AV215" s="14" t="s">
        <v>85</v>
      </c>
      <c r="AW215" s="14" t="s">
        <v>32</v>
      </c>
      <c r="AX215" s="14" t="s">
        <v>83</v>
      </c>
      <c r="AY215" s="255" t="s">
        <v>133</v>
      </c>
    </row>
    <row r="216" s="2" customFormat="1" ht="37.8" customHeight="1">
      <c r="A216" s="39"/>
      <c r="B216" s="40"/>
      <c r="C216" s="220" t="s">
        <v>257</v>
      </c>
      <c r="D216" s="220" t="s">
        <v>135</v>
      </c>
      <c r="E216" s="221" t="s">
        <v>951</v>
      </c>
      <c r="F216" s="222" t="s">
        <v>952</v>
      </c>
      <c r="G216" s="223" t="s">
        <v>203</v>
      </c>
      <c r="H216" s="224">
        <v>6.4640000000000004</v>
      </c>
      <c r="I216" s="225"/>
      <c r="J216" s="226">
        <f>ROUND(I216*H216,2)</f>
        <v>0</v>
      </c>
      <c r="K216" s="227"/>
      <c r="L216" s="45"/>
      <c r="M216" s="228" t="s">
        <v>1</v>
      </c>
      <c r="N216" s="229" t="s">
        <v>40</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139</v>
      </c>
      <c r="AT216" s="232" t="s">
        <v>135</v>
      </c>
      <c r="AU216" s="232" t="s">
        <v>85</v>
      </c>
      <c r="AY216" s="18" t="s">
        <v>133</v>
      </c>
      <c r="BE216" s="233">
        <f>IF(N216="základní",J216,0)</f>
        <v>0</v>
      </c>
      <c r="BF216" s="233">
        <f>IF(N216="snížená",J216,0)</f>
        <v>0</v>
      </c>
      <c r="BG216" s="233">
        <f>IF(N216="zákl. přenesená",J216,0)</f>
        <v>0</v>
      </c>
      <c r="BH216" s="233">
        <f>IF(N216="sníž. přenesená",J216,0)</f>
        <v>0</v>
      </c>
      <c r="BI216" s="233">
        <f>IF(N216="nulová",J216,0)</f>
        <v>0</v>
      </c>
      <c r="BJ216" s="18" t="s">
        <v>83</v>
      </c>
      <c r="BK216" s="233">
        <f>ROUND(I216*H216,2)</f>
        <v>0</v>
      </c>
      <c r="BL216" s="18" t="s">
        <v>139</v>
      </c>
      <c r="BM216" s="232" t="s">
        <v>953</v>
      </c>
    </row>
    <row r="217" s="14" customFormat="1">
      <c r="A217" s="14"/>
      <c r="B217" s="245"/>
      <c r="C217" s="246"/>
      <c r="D217" s="236" t="s">
        <v>141</v>
      </c>
      <c r="E217" s="247" t="s">
        <v>1</v>
      </c>
      <c r="F217" s="248" t="s">
        <v>954</v>
      </c>
      <c r="G217" s="246"/>
      <c r="H217" s="249">
        <v>6.4640000000000004</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141</v>
      </c>
      <c r="AU217" s="255" t="s">
        <v>85</v>
      </c>
      <c r="AV217" s="14" t="s">
        <v>85</v>
      </c>
      <c r="AW217" s="14" t="s">
        <v>32</v>
      </c>
      <c r="AX217" s="14" t="s">
        <v>83</v>
      </c>
      <c r="AY217" s="255" t="s">
        <v>133</v>
      </c>
    </row>
    <row r="218" s="2" customFormat="1" ht="37.8" customHeight="1">
      <c r="A218" s="39"/>
      <c r="B218" s="40"/>
      <c r="C218" s="220" t="s">
        <v>263</v>
      </c>
      <c r="D218" s="220" t="s">
        <v>135</v>
      </c>
      <c r="E218" s="221" t="s">
        <v>258</v>
      </c>
      <c r="F218" s="222" t="s">
        <v>259</v>
      </c>
      <c r="G218" s="223" t="s">
        <v>203</v>
      </c>
      <c r="H218" s="224">
        <v>31.535</v>
      </c>
      <c r="I218" s="225"/>
      <c r="J218" s="226">
        <f>ROUND(I218*H218,2)</f>
        <v>0</v>
      </c>
      <c r="K218" s="227"/>
      <c r="L218" s="45"/>
      <c r="M218" s="228" t="s">
        <v>1</v>
      </c>
      <c r="N218" s="229" t="s">
        <v>40</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139</v>
      </c>
      <c r="AT218" s="232" t="s">
        <v>135</v>
      </c>
      <c r="AU218" s="232" t="s">
        <v>85</v>
      </c>
      <c r="AY218" s="18" t="s">
        <v>133</v>
      </c>
      <c r="BE218" s="233">
        <f>IF(N218="základní",J218,0)</f>
        <v>0</v>
      </c>
      <c r="BF218" s="233">
        <f>IF(N218="snížená",J218,0)</f>
        <v>0</v>
      </c>
      <c r="BG218" s="233">
        <f>IF(N218="zákl. přenesená",J218,0)</f>
        <v>0</v>
      </c>
      <c r="BH218" s="233">
        <f>IF(N218="sníž. přenesená",J218,0)</f>
        <v>0</v>
      </c>
      <c r="BI218" s="233">
        <f>IF(N218="nulová",J218,0)</f>
        <v>0</v>
      </c>
      <c r="BJ218" s="18" t="s">
        <v>83</v>
      </c>
      <c r="BK218" s="233">
        <f>ROUND(I218*H218,2)</f>
        <v>0</v>
      </c>
      <c r="BL218" s="18" t="s">
        <v>139</v>
      </c>
      <c r="BM218" s="232" t="s">
        <v>955</v>
      </c>
    </row>
    <row r="219" s="13" customFormat="1">
      <c r="A219" s="13"/>
      <c r="B219" s="234"/>
      <c r="C219" s="235"/>
      <c r="D219" s="236" t="s">
        <v>141</v>
      </c>
      <c r="E219" s="237" t="s">
        <v>1</v>
      </c>
      <c r="F219" s="238" t="s">
        <v>956</v>
      </c>
      <c r="G219" s="235"/>
      <c r="H219" s="237" t="s">
        <v>1</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141</v>
      </c>
      <c r="AU219" s="244" t="s">
        <v>85</v>
      </c>
      <c r="AV219" s="13" t="s">
        <v>83</v>
      </c>
      <c r="AW219" s="13" t="s">
        <v>32</v>
      </c>
      <c r="AX219" s="13" t="s">
        <v>75</v>
      </c>
      <c r="AY219" s="244" t="s">
        <v>133</v>
      </c>
    </row>
    <row r="220" s="14" customFormat="1">
      <c r="A220" s="14"/>
      <c r="B220" s="245"/>
      <c r="C220" s="246"/>
      <c r="D220" s="236" t="s">
        <v>141</v>
      </c>
      <c r="E220" s="247" t="s">
        <v>1</v>
      </c>
      <c r="F220" s="248" t="s">
        <v>957</v>
      </c>
      <c r="G220" s="246"/>
      <c r="H220" s="249">
        <v>31.535</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141</v>
      </c>
      <c r="AU220" s="255" t="s">
        <v>85</v>
      </c>
      <c r="AV220" s="14" t="s">
        <v>85</v>
      </c>
      <c r="AW220" s="14" t="s">
        <v>32</v>
      </c>
      <c r="AX220" s="14" t="s">
        <v>83</v>
      </c>
      <c r="AY220" s="255" t="s">
        <v>133</v>
      </c>
    </row>
    <row r="221" s="2" customFormat="1" ht="37.8" customHeight="1">
      <c r="A221" s="39"/>
      <c r="B221" s="40"/>
      <c r="C221" s="220" t="s">
        <v>7</v>
      </c>
      <c r="D221" s="220" t="s">
        <v>135</v>
      </c>
      <c r="E221" s="221" t="s">
        <v>264</v>
      </c>
      <c r="F221" s="222" t="s">
        <v>265</v>
      </c>
      <c r="G221" s="223" t="s">
        <v>203</v>
      </c>
      <c r="H221" s="224">
        <v>6.4640000000000004</v>
      </c>
      <c r="I221" s="225"/>
      <c r="J221" s="226">
        <f>ROUND(I221*H221,2)</f>
        <v>0</v>
      </c>
      <c r="K221" s="227"/>
      <c r="L221" s="45"/>
      <c r="M221" s="228" t="s">
        <v>1</v>
      </c>
      <c r="N221" s="229" t="s">
        <v>40</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139</v>
      </c>
      <c r="AT221" s="232" t="s">
        <v>135</v>
      </c>
      <c r="AU221" s="232" t="s">
        <v>85</v>
      </c>
      <c r="AY221" s="18" t="s">
        <v>133</v>
      </c>
      <c r="BE221" s="233">
        <f>IF(N221="základní",J221,0)</f>
        <v>0</v>
      </c>
      <c r="BF221" s="233">
        <f>IF(N221="snížená",J221,0)</f>
        <v>0</v>
      </c>
      <c r="BG221" s="233">
        <f>IF(N221="zákl. přenesená",J221,0)</f>
        <v>0</v>
      </c>
      <c r="BH221" s="233">
        <f>IF(N221="sníž. přenesená",J221,0)</f>
        <v>0</v>
      </c>
      <c r="BI221" s="233">
        <f>IF(N221="nulová",J221,0)</f>
        <v>0</v>
      </c>
      <c r="BJ221" s="18" t="s">
        <v>83</v>
      </c>
      <c r="BK221" s="233">
        <f>ROUND(I221*H221,2)</f>
        <v>0</v>
      </c>
      <c r="BL221" s="18" t="s">
        <v>139</v>
      </c>
      <c r="BM221" s="232" t="s">
        <v>958</v>
      </c>
    </row>
    <row r="222" s="13" customFormat="1">
      <c r="A222" s="13"/>
      <c r="B222" s="234"/>
      <c r="C222" s="235"/>
      <c r="D222" s="236" t="s">
        <v>141</v>
      </c>
      <c r="E222" s="237" t="s">
        <v>1</v>
      </c>
      <c r="F222" s="238" t="s">
        <v>255</v>
      </c>
      <c r="G222" s="235"/>
      <c r="H222" s="237" t="s">
        <v>1</v>
      </c>
      <c r="I222" s="239"/>
      <c r="J222" s="235"/>
      <c r="K222" s="235"/>
      <c r="L222" s="240"/>
      <c r="M222" s="241"/>
      <c r="N222" s="242"/>
      <c r="O222" s="242"/>
      <c r="P222" s="242"/>
      <c r="Q222" s="242"/>
      <c r="R222" s="242"/>
      <c r="S222" s="242"/>
      <c r="T222" s="243"/>
      <c r="U222" s="13"/>
      <c r="V222" s="13"/>
      <c r="W222" s="13"/>
      <c r="X222" s="13"/>
      <c r="Y222" s="13"/>
      <c r="Z222" s="13"/>
      <c r="AA222" s="13"/>
      <c r="AB222" s="13"/>
      <c r="AC222" s="13"/>
      <c r="AD222" s="13"/>
      <c r="AE222" s="13"/>
      <c r="AT222" s="244" t="s">
        <v>141</v>
      </c>
      <c r="AU222" s="244" t="s">
        <v>85</v>
      </c>
      <c r="AV222" s="13" t="s">
        <v>83</v>
      </c>
      <c r="AW222" s="13" t="s">
        <v>32</v>
      </c>
      <c r="AX222" s="13" t="s">
        <v>75</v>
      </c>
      <c r="AY222" s="244" t="s">
        <v>133</v>
      </c>
    </row>
    <row r="223" s="14" customFormat="1">
      <c r="A223" s="14"/>
      <c r="B223" s="245"/>
      <c r="C223" s="246"/>
      <c r="D223" s="236" t="s">
        <v>141</v>
      </c>
      <c r="E223" s="247" t="s">
        <v>1</v>
      </c>
      <c r="F223" s="248" t="s">
        <v>954</v>
      </c>
      <c r="G223" s="246"/>
      <c r="H223" s="249">
        <v>6.4640000000000004</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141</v>
      </c>
      <c r="AU223" s="255" t="s">
        <v>85</v>
      </c>
      <c r="AV223" s="14" t="s">
        <v>85</v>
      </c>
      <c r="AW223" s="14" t="s">
        <v>32</v>
      </c>
      <c r="AX223" s="14" t="s">
        <v>83</v>
      </c>
      <c r="AY223" s="255" t="s">
        <v>133</v>
      </c>
    </row>
    <row r="224" s="2" customFormat="1" ht="37.8" customHeight="1">
      <c r="A224" s="39"/>
      <c r="B224" s="40"/>
      <c r="C224" s="220" t="s">
        <v>272</v>
      </c>
      <c r="D224" s="220" t="s">
        <v>135</v>
      </c>
      <c r="E224" s="221" t="s">
        <v>268</v>
      </c>
      <c r="F224" s="222" t="s">
        <v>269</v>
      </c>
      <c r="G224" s="223" t="s">
        <v>203</v>
      </c>
      <c r="H224" s="224">
        <v>96.959999999999994</v>
      </c>
      <c r="I224" s="225"/>
      <c r="J224" s="226">
        <f>ROUND(I224*H224,2)</f>
        <v>0</v>
      </c>
      <c r="K224" s="227"/>
      <c r="L224" s="45"/>
      <c r="M224" s="228" t="s">
        <v>1</v>
      </c>
      <c r="N224" s="229" t="s">
        <v>40</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139</v>
      </c>
      <c r="AT224" s="232" t="s">
        <v>135</v>
      </c>
      <c r="AU224" s="232" t="s">
        <v>85</v>
      </c>
      <c r="AY224" s="18" t="s">
        <v>133</v>
      </c>
      <c r="BE224" s="233">
        <f>IF(N224="základní",J224,0)</f>
        <v>0</v>
      </c>
      <c r="BF224" s="233">
        <f>IF(N224="snížená",J224,0)</f>
        <v>0</v>
      </c>
      <c r="BG224" s="233">
        <f>IF(N224="zákl. přenesená",J224,0)</f>
        <v>0</v>
      </c>
      <c r="BH224" s="233">
        <f>IF(N224="sníž. přenesená",J224,0)</f>
        <v>0</v>
      </c>
      <c r="BI224" s="233">
        <f>IF(N224="nulová",J224,0)</f>
        <v>0</v>
      </c>
      <c r="BJ224" s="18" t="s">
        <v>83</v>
      </c>
      <c r="BK224" s="233">
        <f>ROUND(I224*H224,2)</f>
        <v>0</v>
      </c>
      <c r="BL224" s="18" t="s">
        <v>139</v>
      </c>
      <c r="BM224" s="232" t="s">
        <v>959</v>
      </c>
    </row>
    <row r="225" s="13" customFormat="1">
      <c r="A225" s="13"/>
      <c r="B225" s="234"/>
      <c r="C225" s="235"/>
      <c r="D225" s="236" t="s">
        <v>141</v>
      </c>
      <c r="E225" s="237" t="s">
        <v>1</v>
      </c>
      <c r="F225" s="238" t="s">
        <v>960</v>
      </c>
      <c r="G225" s="235"/>
      <c r="H225" s="237" t="s">
        <v>1</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141</v>
      </c>
      <c r="AU225" s="244" t="s">
        <v>85</v>
      </c>
      <c r="AV225" s="13" t="s">
        <v>83</v>
      </c>
      <c r="AW225" s="13" t="s">
        <v>32</v>
      </c>
      <c r="AX225" s="13" t="s">
        <v>75</v>
      </c>
      <c r="AY225" s="244" t="s">
        <v>133</v>
      </c>
    </row>
    <row r="226" s="14" customFormat="1">
      <c r="A226" s="14"/>
      <c r="B226" s="245"/>
      <c r="C226" s="246"/>
      <c r="D226" s="236" t="s">
        <v>141</v>
      </c>
      <c r="E226" s="247" t="s">
        <v>1</v>
      </c>
      <c r="F226" s="248" t="s">
        <v>961</v>
      </c>
      <c r="G226" s="246"/>
      <c r="H226" s="249">
        <v>96.959999999999994</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141</v>
      </c>
      <c r="AU226" s="255" t="s">
        <v>85</v>
      </c>
      <c r="AV226" s="14" t="s">
        <v>85</v>
      </c>
      <c r="AW226" s="14" t="s">
        <v>32</v>
      </c>
      <c r="AX226" s="14" t="s">
        <v>83</v>
      </c>
      <c r="AY226" s="255" t="s">
        <v>133</v>
      </c>
    </row>
    <row r="227" s="2" customFormat="1" ht="24.15" customHeight="1">
      <c r="A227" s="39"/>
      <c r="B227" s="40"/>
      <c r="C227" s="220" t="s">
        <v>280</v>
      </c>
      <c r="D227" s="220" t="s">
        <v>135</v>
      </c>
      <c r="E227" s="221" t="s">
        <v>273</v>
      </c>
      <c r="F227" s="222" t="s">
        <v>274</v>
      </c>
      <c r="G227" s="223" t="s">
        <v>203</v>
      </c>
      <c r="H227" s="224">
        <v>38.783999999999999</v>
      </c>
      <c r="I227" s="225"/>
      <c r="J227" s="226">
        <f>ROUND(I227*H227,2)</f>
        <v>0</v>
      </c>
      <c r="K227" s="227"/>
      <c r="L227" s="45"/>
      <c r="M227" s="228" t="s">
        <v>1</v>
      </c>
      <c r="N227" s="229" t="s">
        <v>40</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139</v>
      </c>
      <c r="AT227" s="232" t="s">
        <v>135</v>
      </c>
      <c r="AU227" s="232" t="s">
        <v>85</v>
      </c>
      <c r="AY227" s="18" t="s">
        <v>133</v>
      </c>
      <c r="BE227" s="233">
        <f>IF(N227="základní",J227,0)</f>
        <v>0</v>
      </c>
      <c r="BF227" s="233">
        <f>IF(N227="snížená",J227,0)</f>
        <v>0</v>
      </c>
      <c r="BG227" s="233">
        <f>IF(N227="zákl. přenesená",J227,0)</f>
        <v>0</v>
      </c>
      <c r="BH227" s="233">
        <f>IF(N227="sníž. přenesená",J227,0)</f>
        <v>0</v>
      </c>
      <c r="BI227" s="233">
        <f>IF(N227="nulová",J227,0)</f>
        <v>0</v>
      </c>
      <c r="BJ227" s="18" t="s">
        <v>83</v>
      </c>
      <c r="BK227" s="233">
        <f>ROUND(I227*H227,2)</f>
        <v>0</v>
      </c>
      <c r="BL227" s="18" t="s">
        <v>139</v>
      </c>
      <c r="BM227" s="232" t="s">
        <v>962</v>
      </c>
    </row>
    <row r="228" s="13" customFormat="1">
      <c r="A228" s="13"/>
      <c r="B228" s="234"/>
      <c r="C228" s="235"/>
      <c r="D228" s="236" t="s">
        <v>141</v>
      </c>
      <c r="E228" s="237" t="s">
        <v>1</v>
      </c>
      <c r="F228" s="238" t="s">
        <v>963</v>
      </c>
      <c r="G228" s="235"/>
      <c r="H228" s="237" t="s">
        <v>1</v>
      </c>
      <c r="I228" s="239"/>
      <c r="J228" s="235"/>
      <c r="K228" s="235"/>
      <c r="L228" s="240"/>
      <c r="M228" s="241"/>
      <c r="N228" s="242"/>
      <c r="O228" s="242"/>
      <c r="P228" s="242"/>
      <c r="Q228" s="242"/>
      <c r="R228" s="242"/>
      <c r="S228" s="242"/>
      <c r="T228" s="243"/>
      <c r="U228" s="13"/>
      <c r="V228" s="13"/>
      <c r="W228" s="13"/>
      <c r="X228" s="13"/>
      <c r="Y228" s="13"/>
      <c r="Z228" s="13"/>
      <c r="AA228" s="13"/>
      <c r="AB228" s="13"/>
      <c r="AC228" s="13"/>
      <c r="AD228" s="13"/>
      <c r="AE228" s="13"/>
      <c r="AT228" s="244" t="s">
        <v>141</v>
      </c>
      <c r="AU228" s="244" t="s">
        <v>85</v>
      </c>
      <c r="AV228" s="13" t="s">
        <v>83</v>
      </c>
      <c r="AW228" s="13" t="s">
        <v>32</v>
      </c>
      <c r="AX228" s="13" t="s">
        <v>75</v>
      </c>
      <c r="AY228" s="244" t="s">
        <v>133</v>
      </c>
    </row>
    <row r="229" s="14" customFormat="1">
      <c r="A229" s="14"/>
      <c r="B229" s="245"/>
      <c r="C229" s="246"/>
      <c r="D229" s="236" t="s">
        <v>141</v>
      </c>
      <c r="E229" s="247" t="s">
        <v>1</v>
      </c>
      <c r="F229" s="248" t="s">
        <v>964</v>
      </c>
      <c r="G229" s="246"/>
      <c r="H229" s="249">
        <v>26.170000000000002</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141</v>
      </c>
      <c r="AU229" s="255" t="s">
        <v>85</v>
      </c>
      <c r="AV229" s="14" t="s">
        <v>85</v>
      </c>
      <c r="AW229" s="14" t="s">
        <v>32</v>
      </c>
      <c r="AX229" s="14" t="s">
        <v>75</v>
      </c>
      <c r="AY229" s="255" t="s">
        <v>133</v>
      </c>
    </row>
    <row r="230" s="13" customFormat="1">
      <c r="A230" s="13"/>
      <c r="B230" s="234"/>
      <c r="C230" s="235"/>
      <c r="D230" s="236" t="s">
        <v>141</v>
      </c>
      <c r="E230" s="237" t="s">
        <v>1</v>
      </c>
      <c r="F230" s="238" t="s">
        <v>965</v>
      </c>
      <c r="G230" s="235"/>
      <c r="H230" s="237" t="s">
        <v>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141</v>
      </c>
      <c r="AU230" s="244" t="s">
        <v>85</v>
      </c>
      <c r="AV230" s="13" t="s">
        <v>83</v>
      </c>
      <c r="AW230" s="13" t="s">
        <v>32</v>
      </c>
      <c r="AX230" s="13" t="s">
        <v>75</v>
      </c>
      <c r="AY230" s="244" t="s">
        <v>133</v>
      </c>
    </row>
    <row r="231" s="14" customFormat="1">
      <c r="A231" s="14"/>
      <c r="B231" s="245"/>
      <c r="C231" s="246"/>
      <c r="D231" s="236" t="s">
        <v>141</v>
      </c>
      <c r="E231" s="247" t="s">
        <v>1</v>
      </c>
      <c r="F231" s="248" t="s">
        <v>966</v>
      </c>
      <c r="G231" s="246"/>
      <c r="H231" s="249">
        <v>12.614000000000001</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141</v>
      </c>
      <c r="AU231" s="255" t="s">
        <v>85</v>
      </c>
      <c r="AV231" s="14" t="s">
        <v>85</v>
      </c>
      <c r="AW231" s="14" t="s">
        <v>32</v>
      </c>
      <c r="AX231" s="14" t="s">
        <v>75</v>
      </c>
      <c r="AY231" s="255" t="s">
        <v>133</v>
      </c>
    </row>
    <row r="232" s="15" customFormat="1">
      <c r="A232" s="15"/>
      <c r="B232" s="256"/>
      <c r="C232" s="257"/>
      <c r="D232" s="236" t="s">
        <v>141</v>
      </c>
      <c r="E232" s="258" t="s">
        <v>1</v>
      </c>
      <c r="F232" s="259" t="s">
        <v>152</v>
      </c>
      <c r="G232" s="257"/>
      <c r="H232" s="260">
        <v>38.784000000000006</v>
      </c>
      <c r="I232" s="261"/>
      <c r="J232" s="257"/>
      <c r="K232" s="257"/>
      <c r="L232" s="262"/>
      <c r="M232" s="263"/>
      <c r="N232" s="264"/>
      <c r="O232" s="264"/>
      <c r="P232" s="264"/>
      <c r="Q232" s="264"/>
      <c r="R232" s="264"/>
      <c r="S232" s="264"/>
      <c r="T232" s="265"/>
      <c r="U232" s="15"/>
      <c r="V232" s="15"/>
      <c r="W232" s="15"/>
      <c r="X232" s="15"/>
      <c r="Y232" s="15"/>
      <c r="Z232" s="15"/>
      <c r="AA232" s="15"/>
      <c r="AB232" s="15"/>
      <c r="AC232" s="15"/>
      <c r="AD232" s="15"/>
      <c r="AE232" s="15"/>
      <c r="AT232" s="266" t="s">
        <v>141</v>
      </c>
      <c r="AU232" s="266" t="s">
        <v>85</v>
      </c>
      <c r="AV232" s="15" t="s">
        <v>139</v>
      </c>
      <c r="AW232" s="15" t="s">
        <v>32</v>
      </c>
      <c r="AX232" s="15" t="s">
        <v>83</v>
      </c>
      <c r="AY232" s="266" t="s">
        <v>133</v>
      </c>
    </row>
    <row r="233" s="2" customFormat="1" ht="24.15" customHeight="1">
      <c r="A233" s="39"/>
      <c r="B233" s="40"/>
      <c r="C233" s="220" t="s">
        <v>286</v>
      </c>
      <c r="D233" s="220" t="s">
        <v>135</v>
      </c>
      <c r="E233" s="221" t="s">
        <v>281</v>
      </c>
      <c r="F233" s="222" t="s">
        <v>282</v>
      </c>
      <c r="G233" s="223" t="s">
        <v>203</v>
      </c>
      <c r="H233" s="224">
        <v>12.928000000000001</v>
      </c>
      <c r="I233" s="225"/>
      <c r="J233" s="226">
        <f>ROUND(I233*H233,2)</f>
        <v>0</v>
      </c>
      <c r="K233" s="227"/>
      <c r="L233" s="45"/>
      <c r="M233" s="228" t="s">
        <v>1</v>
      </c>
      <c r="N233" s="229" t="s">
        <v>40</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139</v>
      </c>
      <c r="AT233" s="232" t="s">
        <v>135</v>
      </c>
      <c r="AU233" s="232" t="s">
        <v>85</v>
      </c>
      <c r="AY233" s="18" t="s">
        <v>133</v>
      </c>
      <c r="BE233" s="233">
        <f>IF(N233="základní",J233,0)</f>
        <v>0</v>
      </c>
      <c r="BF233" s="233">
        <f>IF(N233="snížená",J233,0)</f>
        <v>0</v>
      </c>
      <c r="BG233" s="233">
        <f>IF(N233="zákl. přenesená",J233,0)</f>
        <v>0</v>
      </c>
      <c r="BH233" s="233">
        <f>IF(N233="sníž. přenesená",J233,0)</f>
        <v>0</v>
      </c>
      <c r="BI233" s="233">
        <f>IF(N233="nulová",J233,0)</f>
        <v>0</v>
      </c>
      <c r="BJ233" s="18" t="s">
        <v>83</v>
      </c>
      <c r="BK233" s="233">
        <f>ROUND(I233*H233,2)</f>
        <v>0</v>
      </c>
      <c r="BL233" s="18" t="s">
        <v>139</v>
      </c>
      <c r="BM233" s="232" t="s">
        <v>967</v>
      </c>
    </row>
    <row r="234" s="13" customFormat="1">
      <c r="A234" s="13"/>
      <c r="B234" s="234"/>
      <c r="C234" s="235"/>
      <c r="D234" s="236" t="s">
        <v>141</v>
      </c>
      <c r="E234" s="237" t="s">
        <v>1</v>
      </c>
      <c r="F234" s="238" t="s">
        <v>965</v>
      </c>
      <c r="G234" s="235"/>
      <c r="H234" s="237" t="s">
        <v>1</v>
      </c>
      <c r="I234" s="239"/>
      <c r="J234" s="235"/>
      <c r="K234" s="235"/>
      <c r="L234" s="240"/>
      <c r="M234" s="241"/>
      <c r="N234" s="242"/>
      <c r="O234" s="242"/>
      <c r="P234" s="242"/>
      <c r="Q234" s="242"/>
      <c r="R234" s="242"/>
      <c r="S234" s="242"/>
      <c r="T234" s="243"/>
      <c r="U234" s="13"/>
      <c r="V234" s="13"/>
      <c r="W234" s="13"/>
      <c r="X234" s="13"/>
      <c r="Y234" s="13"/>
      <c r="Z234" s="13"/>
      <c r="AA234" s="13"/>
      <c r="AB234" s="13"/>
      <c r="AC234" s="13"/>
      <c r="AD234" s="13"/>
      <c r="AE234" s="13"/>
      <c r="AT234" s="244" t="s">
        <v>141</v>
      </c>
      <c r="AU234" s="244" t="s">
        <v>85</v>
      </c>
      <c r="AV234" s="13" t="s">
        <v>83</v>
      </c>
      <c r="AW234" s="13" t="s">
        <v>32</v>
      </c>
      <c r="AX234" s="13" t="s">
        <v>75</v>
      </c>
      <c r="AY234" s="244" t="s">
        <v>133</v>
      </c>
    </row>
    <row r="235" s="14" customFormat="1">
      <c r="A235" s="14"/>
      <c r="B235" s="245"/>
      <c r="C235" s="246"/>
      <c r="D235" s="236" t="s">
        <v>141</v>
      </c>
      <c r="E235" s="247" t="s">
        <v>1</v>
      </c>
      <c r="F235" s="248" t="s">
        <v>968</v>
      </c>
      <c r="G235" s="246"/>
      <c r="H235" s="249">
        <v>12.928000000000001</v>
      </c>
      <c r="I235" s="250"/>
      <c r="J235" s="246"/>
      <c r="K235" s="246"/>
      <c r="L235" s="251"/>
      <c r="M235" s="252"/>
      <c r="N235" s="253"/>
      <c r="O235" s="253"/>
      <c r="P235" s="253"/>
      <c r="Q235" s="253"/>
      <c r="R235" s="253"/>
      <c r="S235" s="253"/>
      <c r="T235" s="254"/>
      <c r="U235" s="14"/>
      <c r="V235" s="14"/>
      <c r="W235" s="14"/>
      <c r="X235" s="14"/>
      <c r="Y235" s="14"/>
      <c r="Z235" s="14"/>
      <c r="AA235" s="14"/>
      <c r="AB235" s="14"/>
      <c r="AC235" s="14"/>
      <c r="AD235" s="14"/>
      <c r="AE235" s="14"/>
      <c r="AT235" s="255" t="s">
        <v>141</v>
      </c>
      <c r="AU235" s="255" t="s">
        <v>85</v>
      </c>
      <c r="AV235" s="14" t="s">
        <v>85</v>
      </c>
      <c r="AW235" s="14" t="s">
        <v>32</v>
      </c>
      <c r="AX235" s="14" t="s">
        <v>83</v>
      </c>
      <c r="AY235" s="255" t="s">
        <v>133</v>
      </c>
    </row>
    <row r="236" s="2" customFormat="1" ht="24.15" customHeight="1">
      <c r="A236" s="39"/>
      <c r="B236" s="40"/>
      <c r="C236" s="220" t="s">
        <v>292</v>
      </c>
      <c r="D236" s="220" t="s">
        <v>135</v>
      </c>
      <c r="E236" s="221" t="s">
        <v>293</v>
      </c>
      <c r="F236" s="222" t="s">
        <v>294</v>
      </c>
      <c r="G236" s="223" t="s">
        <v>295</v>
      </c>
      <c r="H236" s="224">
        <v>24.265000000000001</v>
      </c>
      <c r="I236" s="225"/>
      <c r="J236" s="226">
        <f>ROUND(I236*H236,2)</f>
        <v>0</v>
      </c>
      <c r="K236" s="227"/>
      <c r="L236" s="45"/>
      <c r="M236" s="228" t="s">
        <v>1</v>
      </c>
      <c r="N236" s="229" t="s">
        <v>40</v>
      </c>
      <c r="O236" s="92"/>
      <c r="P236" s="230">
        <f>O236*H236</f>
        <v>0</v>
      </c>
      <c r="Q236" s="230">
        <v>0</v>
      </c>
      <c r="R236" s="230">
        <f>Q236*H236</f>
        <v>0</v>
      </c>
      <c r="S236" s="230">
        <v>0</v>
      </c>
      <c r="T236" s="231">
        <f>S236*H236</f>
        <v>0</v>
      </c>
      <c r="U236" s="39"/>
      <c r="V236" s="39"/>
      <c r="W236" s="39"/>
      <c r="X236" s="39"/>
      <c r="Y236" s="39"/>
      <c r="Z236" s="39"/>
      <c r="AA236" s="39"/>
      <c r="AB236" s="39"/>
      <c r="AC236" s="39"/>
      <c r="AD236" s="39"/>
      <c r="AE236" s="39"/>
      <c r="AR236" s="232" t="s">
        <v>139</v>
      </c>
      <c r="AT236" s="232" t="s">
        <v>135</v>
      </c>
      <c r="AU236" s="232" t="s">
        <v>85</v>
      </c>
      <c r="AY236" s="18" t="s">
        <v>133</v>
      </c>
      <c r="BE236" s="233">
        <f>IF(N236="základní",J236,0)</f>
        <v>0</v>
      </c>
      <c r="BF236" s="233">
        <f>IF(N236="snížená",J236,0)</f>
        <v>0</v>
      </c>
      <c r="BG236" s="233">
        <f>IF(N236="zákl. přenesená",J236,0)</f>
        <v>0</v>
      </c>
      <c r="BH236" s="233">
        <f>IF(N236="sníž. přenesená",J236,0)</f>
        <v>0</v>
      </c>
      <c r="BI236" s="233">
        <f>IF(N236="nulová",J236,0)</f>
        <v>0</v>
      </c>
      <c r="BJ236" s="18" t="s">
        <v>83</v>
      </c>
      <c r="BK236" s="233">
        <f>ROUND(I236*H236,2)</f>
        <v>0</v>
      </c>
      <c r="BL236" s="18" t="s">
        <v>139</v>
      </c>
      <c r="BM236" s="232" t="s">
        <v>969</v>
      </c>
    </row>
    <row r="237" s="13" customFormat="1">
      <c r="A237" s="13"/>
      <c r="B237" s="234"/>
      <c r="C237" s="235"/>
      <c r="D237" s="236" t="s">
        <v>141</v>
      </c>
      <c r="E237" s="237" t="s">
        <v>1</v>
      </c>
      <c r="F237" s="238" t="s">
        <v>960</v>
      </c>
      <c r="G237" s="235"/>
      <c r="H237" s="237" t="s">
        <v>1</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141</v>
      </c>
      <c r="AU237" s="244" t="s">
        <v>85</v>
      </c>
      <c r="AV237" s="13" t="s">
        <v>83</v>
      </c>
      <c r="AW237" s="13" t="s">
        <v>32</v>
      </c>
      <c r="AX237" s="13" t="s">
        <v>75</v>
      </c>
      <c r="AY237" s="244" t="s">
        <v>133</v>
      </c>
    </row>
    <row r="238" s="14" customFormat="1">
      <c r="A238" s="14"/>
      <c r="B238" s="245"/>
      <c r="C238" s="246"/>
      <c r="D238" s="236" t="s">
        <v>141</v>
      </c>
      <c r="E238" s="247" t="s">
        <v>1</v>
      </c>
      <c r="F238" s="248" t="s">
        <v>970</v>
      </c>
      <c r="G238" s="246"/>
      <c r="H238" s="249">
        <v>24.265000000000001</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141</v>
      </c>
      <c r="AU238" s="255" t="s">
        <v>85</v>
      </c>
      <c r="AV238" s="14" t="s">
        <v>85</v>
      </c>
      <c r="AW238" s="14" t="s">
        <v>32</v>
      </c>
      <c r="AX238" s="14" t="s">
        <v>83</v>
      </c>
      <c r="AY238" s="255" t="s">
        <v>133</v>
      </c>
    </row>
    <row r="239" s="2" customFormat="1" ht="24.15" customHeight="1">
      <c r="A239" s="39"/>
      <c r="B239" s="40"/>
      <c r="C239" s="220" t="s">
        <v>299</v>
      </c>
      <c r="D239" s="220" t="s">
        <v>135</v>
      </c>
      <c r="E239" s="221" t="s">
        <v>971</v>
      </c>
      <c r="F239" s="222" t="s">
        <v>972</v>
      </c>
      <c r="G239" s="223" t="s">
        <v>203</v>
      </c>
      <c r="H239" s="224">
        <v>13.084</v>
      </c>
      <c r="I239" s="225"/>
      <c r="J239" s="226">
        <f>ROUND(I239*H239,2)</f>
        <v>0</v>
      </c>
      <c r="K239" s="227"/>
      <c r="L239" s="45"/>
      <c r="M239" s="228" t="s">
        <v>1</v>
      </c>
      <c r="N239" s="229" t="s">
        <v>40</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139</v>
      </c>
      <c r="AT239" s="232" t="s">
        <v>135</v>
      </c>
      <c r="AU239" s="232" t="s">
        <v>85</v>
      </c>
      <c r="AY239" s="18" t="s">
        <v>133</v>
      </c>
      <c r="BE239" s="233">
        <f>IF(N239="základní",J239,0)</f>
        <v>0</v>
      </c>
      <c r="BF239" s="233">
        <f>IF(N239="snížená",J239,0)</f>
        <v>0</v>
      </c>
      <c r="BG239" s="233">
        <f>IF(N239="zákl. přenesená",J239,0)</f>
        <v>0</v>
      </c>
      <c r="BH239" s="233">
        <f>IF(N239="sníž. přenesená",J239,0)</f>
        <v>0</v>
      </c>
      <c r="BI239" s="233">
        <f>IF(N239="nulová",J239,0)</f>
        <v>0</v>
      </c>
      <c r="BJ239" s="18" t="s">
        <v>83</v>
      </c>
      <c r="BK239" s="233">
        <f>ROUND(I239*H239,2)</f>
        <v>0</v>
      </c>
      <c r="BL239" s="18" t="s">
        <v>139</v>
      </c>
      <c r="BM239" s="232" t="s">
        <v>973</v>
      </c>
    </row>
    <row r="240" s="14" customFormat="1">
      <c r="A240" s="14"/>
      <c r="B240" s="245"/>
      <c r="C240" s="246"/>
      <c r="D240" s="236" t="s">
        <v>141</v>
      </c>
      <c r="E240" s="247" t="s">
        <v>1</v>
      </c>
      <c r="F240" s="248" t="s">
        <v>974</v>
      </c>
      <c r="G240" s="246"/>
      <c r="H240" s="249">
        <v>13.084</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141</v>
      </c>
      <c r="AU240" s="255" t="s">
        <v>85</v>
      </c>
      <c r="AV240" s="14" t="s">
        <v>85</v>
      </c>
      <c r="AW240" s="14" t="s">
        <v>32</v>
      </c>
      <c r="AX240" s="14" t="s">
        <v>83</v>
      </c>
      <c r="AY240" s="255" t="s">
        <v>133</v>
      </c>
    </row>
    <row r="241" s="2" customFormat="1" ht="33" customHeight="1">
      <c r="A241" s="39"/>
      <c r="B241" s="40"/>
      <c r="C241" s="220" t="s">
        <v>304</v>
      </c>
      <c r="D241" s="220" t="s">
        <v>135</v>
      </c>
      <c r="E241" s="221" t="s">
        <v>305</v>
      </c>
      <c r="F241" s="222" t="s">
        <v>306</v>
      </c>
      <c r="G241" s="223" t="s">
        <v>203</v>
      </c>
      <c r="H241" s="224">
        <v>9.8010000000000002</v>
      </c>
      <c r="I241" s="225"/>
      <c r="J241" s="226">
        <f>ROUND(I241*H241,2)</f>
        <v>0</v>
      </c>
      <c r="K241" s="227"/>
      <c r="L241" s="45"/>
      <c r="M241" s="228" t="s">
        <v>1</v>
      </c>
      <c r="N241" s="229" t="s">
        <v>40</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139</v>
      </c>
      <c r="AT241" s="232" t="s">
        <v>135</v>
      </c>
      <c r="AU241" s="232" t="s">
        <v>85</v>
      </c>
      <c r="AY241" s="18" t="s">
        <v>133</v>
      </c>
      <c r="BE241" s="233">
        <f>IF(N241="základní",J241,0)</f>
        <v>0</v>
      </c>
      <c r="BF241" s="233">
        <f>IF(N241="snížená",J241,0)</f>
        <v>0</v>
      </c>
      <c r="BG241" s="233">
        <f>IF(N241="zákl. přenesená",J241,0)</f>
        <v>0</v>
      </c>
      <c r="BH241" s="233">
        <f>IF(N241="sníž. přenesená",J241,0)</f>
        <v>0</v>
      </c>
      <c r="BI241" s="233">
        <f>IF(N241="nulová",J241,0)</f>
        <v>0</v>
      </c>
      <c r="BJ241" s="18" t="s">
        <v>83</v>
      </c>
      <c r="BK241" s="233">
        <f>ROUND(I241*H241,2)</f>
        <v>0</v>
      </c>
      <c r="BL241" s="18" t="s">
        <v>139</v>
      </c>
      <c r="BM241" s="232" t="s">
        <v>975</v>
      </c>
    </row>
    <row r="242" s="14" customFormat="1">
      <c r="A242" s="14"/>
      <c r="B242" s="245"/>
      <c r="C242" s="246"/>
      <c r="D242" s="236" t="s">
        <v>141</v>
      </c>
      <c r="E242" s="247" t="s">
        <v>1</v>
      </c>
      <c r="F242" s="248" t="s">
        <v>976</v>
      </c>
      <c r="G242" s="246"/>
      <c r="H242" s="249">
        <v>9.8010000000000002</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141</v>
      </c>
      <c r="AU242" s="255" t="s">
        <v>85</v>
      </c>
      <c r="AV242" s="14" t="s">
        <v>85</v>
      </c>
      <c r="AW242" s="14" t="s">
        <v>32</v>
      </c>
      <c r="AX242" s="14" t="s">
        <v>83</v>
      </c>
      <c r="AY242" s="255" t="s">
        <v>133</v>
      </c>
    </row>
    <row r="243" s="2" customFormat="1" ht="16.5" customHeight="1">
      <c r="A243" s="39"/>
      <c r="B243" s="40"/>
      <c r="C243" s="278" t="s">
        <v>311</v>
      </c>
      <c r="D243" s="278" t="s">
        <v>312</v>
      </c>
      <c r="E243" s="279" t="s">
        <v>313</v>
      </c>
      <c r="F243" s="280" t="s">
        <v>314</v>
      </c>
      <c r="G243" s="281" t="s">
        <v>295</v>
      </c>
      <c r="H243" s="282">
        <v>18.622</v>
      </c>
      <c r="I243" s="283"/>
      <c r="J243" s="284">
        <f>ROUND(I243*H243,2)</f>
        <v>0</v>
      </c>
      <c r="K243" s="285"/>
      <c r="L243" s="286"/>
      <c r="M243" s="287" t="s">
        <v>1</v>
      </c>
      <c r="N243" s="288" t="s">
        <v>40</v>
      </c>
      <c r="O243" s="92"/>
      <c r="P243" s="230">
        <f>O243*H243</f>
        <v>0</v>
      </c>
      <c r="Q243" s="230">
        <v>1</v>
      </c>
      <c r="R243" s="230">
        <f>Q243*H243</f>
        <v>18.622</v>
      </c>
      <c r="S243" s="230">
        <v>0</v>
      </c>
      <c r="T243" s="231">
        <f>S243*H243</f>
        <v>0</v>
      </c>
      <c r="U243" s="39"/>
      <c r="V243" s="39"/>
      <c r="W243" s="39"/>
      <c r="X243" s="39"/>
      <c r="Y243" s="39"/>
      <c r="Z243" s="39"/>
      <c r="AA243" s="39"/>
      <c r="AB243" s="39"/>
      <c r="AC243" s="39"/>
      <c r="AD243" s="39"/>
      <c r="AE243" s="39"/>
      <c r="AR243" s="232" t="s">
        <v>187</v>
      </c>
      <c r="AT243" s="232" t="s">
        <v>312</v>
      </c>
      <c r="AU243" s="232" t="s">
        <v>85</v>
      </c>
      <c r="AY243" s="18" t="s">
        <v>133</v>
      </c>
      <c r="BE243" s="233">
        <f>IF(N243="základní",J243,0)</f>
        <v>0</v>
      </c>
      <c r="BF243" s="233">
        <f>IF(N243="snížená",J243,0)</f>
        <v>0</v>
      </c>
      <c r="BG243" s="233">
        <f>IF(N243="zákl. přenesená",J243,0)</f>
        <v>0</v>
      </c>
      <c r="BH243" s="233">
        <f>IF(N243="sníž. přenesená",J243,0)</f>
        <v>0</v>
      </c>
      <c r="BI243" s="233">
        <f>IF(N243="nulová",J243,0)</f>
        <v>0</v>
      </c>
      <c r="BJ243" s="18" t="s">
        <v>83</v>
      </c>
      <c r="BK243" s="233">
        <f>ROUND(I243*H243,2)</f>
        <v>0</v>
      </c>
      <c r="BL243" s="18" t="s">
        <v>139</v>
      </c>
      <c r="BM243" s="232" t="s">
        <v>977</v>
      </c>
    </row>
    <row r="244" s="14" customFormat="1">
      <c r="A244" s="14"/>
      <c r="B244" s="245"/>
      <c r="C244" s="246"/>
      <c r="D244" s="236" t="s">
        <v>141</v>
      </c>
      <c r="E244" s="247" t="s">
        <v>1</v>
      </c>
      <c r="F244" s="248" t="s">
        <v>978</v>
      </c>
      <c r="G244" s="246"/>
      <c r="H244" s="249">
        <v>18.622</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141</v>
      </c>
      <c r="AU244" s="255" t="s">
        <v>85</v>
      </c>
      <c r="AV244" s="14" t="s">
        <v>85</v>
      </c>
      <c r="AW244" s="14" t="s">
        <v>32</v>
      </c>
      <c r="AX244" s="14" t="s">
        <v>83</v>
      </c>
      <c r="AY244" s="255" t="s">
        <v>133</v>
      </c>
    </row>
    <row r="245" s="2" customFormat="1" ht="33" customHeight="1">
      <c r="A245" s="39"/>
      <c r="B245" s="40"/>
      <c r="C245" s="220" t="s">
        <v>318</v>
      </c>
      <c r="D245" s="220" t="s">
        <v>135</v>
      </c>
      <c r="E245" s="221" t="s">
        <v>979</v>
      </c>
      <c r="F245" s="222" t="s">
        <v>980</v>
      </c>
      <c r="G245" s="223" t="s">
        <v>138</v>
      </c>
      <c r="H245" s="224">
        <v>14.4</v>
      </c>
      <c r="I245" s="225"/>
      <c r="J245" s="226">
        <f>ROUND(I245*H245,2)</f>
        <v>0</v>
      </c>
      <c r="K245" s="227"/>
      <c r="L245" s="45"/>
      <c r="M245" s="228" t="s">
        <v>1</v>
      </c>
      <c r="N245" s="229" t="s">
        <v>40</v>
      </c>
      <c r="O245" s="92"/>
      <c r="P245" s="230">
        <f>O245*H245</f>
        <v>0</v>
      </c>
      <c r="Q245" s="230">
        <v>0</v>
      </c>
      <c r="R245" s="230">
        <f>Q245*H245</f>
        <v>0</v>
      </c>
      <c r="S245" s="230">
        <v>0</v>
      </c>
      <c r="T245" s="231">
        <f>S245*H245</f>
        <v>0</v>
      </c>
      <c r="U245" s="39"/>
      <c r="V245" s="39"/>
      <c r="W245" s="39"/>
      <c r="X245" s="39"/>
      <c r="Y245" s="39"/>
      <c r="Z245" s="39"/>
      <c r="AA245" s="39"/>
      <c r="AB245" s="39"/>
      <c r="AC245" s="39"/>
      <c r="AD245" s="39"/>
      <c r="AE245" s="39"/>
      <c r="AR245" s="232" t="s">
        <v>139</v>
      </c>
      <c r="AT245" s="232" t="s">
        <v>135</v>
      </c>
      <c r="AU245" s="232" t="s">
        <v>85</v>
      </c>
      <c r="AY245" s="18" t="s">
        <v>133</v>
      </c>
      <c r="BE245" s="233">
        <f>IF(N245="základní",J245,0)</f>
        <v>0</v>
      </c>
      <c r="BF245" s="233">
        <f>IF(N245="snížená",J245,0)</f>
        <v>0</v>
      </c>
      <c r="BG245" s="233">
        <f>IF(N245="zákl. přenesená",J245,0)</f>
        <v>0</v>
      </c>
      <c r="BH245" s="233">
        <f>IF(N245="sníž. přenesená",J245,0)</f>
        <v>0</v>
      </c>
      <c r="BI245" s="233">
        <f>IF(N245="nulová",J245,0)</f>
        <v>0</v>
      </c>
      <c r="BJ245" s="18" t="s">
        <v>83</v>
      </c>
      <c r="BK245" s="233">
        <f>ROUND(I245*H245,2)</f>
        <v>0</v>
      </c>
      <c r="BL245" s="18" t="s">
        <v>139</v>
      </c>
      <c r="BM245" s="232" t="s">
        <v>981</v>
      </c>
    </row>
    <row r="246" s="13" customFormat="1">
      <c r="A246" s="13"/>
      <c r="B246" s="234"/>
      <c r="C246" s="235"/>
      <c r="D246" s="236" t="s">
        <v>141</v>
      </c>
      <c r="E246" s="237" t="s">
        <v>1</v>
      </c>
      <c r="F246" s="238" t="s">
        <v>914</v>
      </c>
      <c r="G246" s="235"/>
      <c r="H246" s="237" t="s">
        <v>1</v>
      </c>
      <c r="I246" s="239"/>
      <c r="J246" s="235"/>
      <c r="K246" s="235"/>
      <c r="L246" s="240"/>
      <c r="M246" s="241"/>
      <c r="N246" s="242"/>
      <c r="O246" s="242"/>
      <c r="P246" s="242"/>
      <c r="Q246" s="242"/>
      <c r="R246" s="242"/>
      <c r="S246" s="242"/>
      <c r="T246" s="243"/>
      <c r="U246" s="13"/>
      <c r="V246" s="13"/>
      <c r="W246" s="13"/>
      <c r="X246" s="13"/>
      <c r="Y246" s="13"/>
      <c r="Z246" s="13"/>
      <c r="AA246" s="13"/>
      <c r="AB246" s="13"/>
      <c r="AC246" s="13"/>
      <c r="AD246" s="13"/>
      <c r="AE246" s="13"/>
      <c r="AT246" s="244" t="s">
        <v>141</v>
      </c>
      <c r="AU246" s="244" t="s">
        <v>85</v>
      </c>
      <c r="AV246" s="13" t="s">
        <v>83</v>
      </c>
      <c r="AW246" s="13" t="s">
        <v>32</v>
      </c>
      <c r="AX246" s="13" t="s">
        <v>75</v>
      </c>
      <c r="AY246" s="244" t="s">
        <v>133</v>
      </c>
    </row>
    <row r="247" s="14" customFormat="1">
      <c r="A247" s="14"/>
      <c r="B247" s="245"/>
      <c r="C247" s="246"/>
      <c r="D247" s="236" t="s">
        <v>141</v>
      </c>
      <c r="E247" s="247" t="s">
        <v>1</v>
      </c>
      <c r="F247" s="248" t="s">
        <v>982</v>
      </c>
      <c r="G247" s="246"/>
      <c r="H247" s="249">
        <v>14.4</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141</v>
      </c>
      <c r="AU247" s="255" t="s">
        <v>85</v>
      </c>
      <c r="AV247" s="14" t="s">
        <v>85</v>
      </c>
      <c r="AW247" s="14" t="s">
        <v>32</v>
      </c>
      <c r="AX247" s="14" t="s">
        <v>83</v>
      </c>
      <c r="AY247" s="255" t="s">
        <v>133</v>
      </c>
    </row>
    <row r="248" s="2" customFormat="1" ht="24.15" customHeight="1">
      <c r="A248" s="39"/>
      <c r="B248" s="40"/>
      <c r="C248" s="220" t="s">
        <v>324</v>
      </c>
      <c r="D248" s="220" t="s">
        <v>135</v>
      </c>
      <c r="E248" s="221" t="s">
        <v>983</v>
      </c>
      <c r="F248" s="222" t="s">
        <v>984</v>
      </c>
      <c r="G248" s="223" t="s">
        <v>138</v>
      </c>
      <c r="H248" s="224">
        <v>14.4</v>
      </c>
      <c r="I248" s="225"/>
      <c r="J248" s="226">
        <f>ROUND(I248*H248,2)</f>
        <v>0</v>
      </c>
      <c r="K248" s="227"/>
      <c r="L248" s="45"/>
      <c r="M248" s="228" t="s">
        <v>1</v>
      </c>
      <c r="N248" s="229" t="s">
        <v>40</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139</v>
      </c>
      <c r="AT248" s="232" t="s">
        <v>135</v>
      </c>
      <c r="AU248" s="232" t="s">
        <v>85</v>
      </c>
      <c r="AY248" s="18" t="s">
        <v>133</v>
      </c>
      <c r="BE248" s="233">
        <f>IF(N248="základní",J248,0)</f>
        <v>0</v>
      </c>
      <c r="BF248" s="233">
        <f>IF(N248="snížená",J248,0)</f>
        <v>0</v>
      </c>
      <c r="BG248" s="233">
        <f>IF(N248="zákl. přenesená",J248,0)</f>
        <v>0</v>
      </c>
      <c r="BH248" s="233">
        <f>IF(N248="sníž. přenesená",J248,0)</f>
        <v>0</v>
      </c>
      <c r="BI248" s="233">
        <f>IF(N248="nulová",J248,0)</f>
        <v>0</v>
      </c>
      <c r="BJ248" s="18" t="s">
        <v>83</v>
      </c>
      <c r="BK248" s="233">
        <f>ROUND(I248*H248,2)</f>
        <v>0</v>
      </c>
      <c r="BL248" s="18" t="s">
        <v>139</v>
      </c>
      <c r="BM248" s="232" t="s">
        <v>985</v>
      </c>
    </row>
    <row r="249" s="14" customFormat="1">
      <c r="A249" s="14"/>
      <c r="B249" s="245"/>
      <c r="C249" s="246"/>
      <c r="D249" s="236" t="s">
        <v>141</v>
      </c>
      <c r="E249" s="247" t="s">
        <v>1</v>
      </c>
      <c r="F249" s="248" t="s">
        <v>986</v>
      </c>
      <c r="G249" s="246"/>
      <c r="H249" s="249">
        <v>14.4</v>
      </c>
      <c r="I249" s="250"/>
      <c r="J249" s="246"/>
      <c r="K249" s="246"/>
      <c r="L249" s="251"/>
      <c r="M249" s="252"/>
      <c r="N249" s="253"/>
      <c r="O249" s="253"/>
      <c r="P249" s="253"/>
      <c r="Q249" s="253"/>
      <c r="R249" s="253"/>
      <c r="S249" s="253"/>
      <c r="T249" s="254"/>
      <c r="U249" s="14"/>
      <c r="V249" s="14"/>
      <c r="W249" s="14"/>
      <c r="X249" s="14"/>
      <c r="Y249" s="14"/>
      <c r="Z249" s="14"/>
      <c r="AA249" s="14"/>
      <c r="AB249" s="14"/>
      <c r="AC249" s="14"/>
      <c r="AD249" s="14"/>
      <c r="AE249" s="14"/>
      <c r="AT249" s="255" t="s">
        <v>141</v>
      </c>
      <c r="AU249" s="255" t="s">
        <v>85</v>
      </c>
      <c r="AV249" s="14" t="s">
        <v>85</v>
      </c>
      <c r="AW249" s="14" t="s">
        <v>32</v>
      </c>
      <c r="AX249" s="14" t="s">
        <v>83</v>
      </c>
      <c r="AY249" s="255" t="s">
        <v>133</v>
      </c>
    </row>
    <row r="250" s="2" customFormat="1" ht="16.5" customHeight="1">
      <c r="A250" s="39"/>
      <c r="B250" s="40"/>
      <c r="C250" s="278" t="s">
        <v>330</v>
      </c>
      <c r="D250" s="278" t="s">
        <v>312</v>
      </c>
      <c r="E250" s="279" t="s">
        <v>987</v>
      </c>
      <c r="F250" s="280" t="s">
        <v>988</v>
      </c>
      <c r="G250" s="281" t="s">
        <v>989</v>
      </c>
      <c r="H250" s="282">
        <v>0.35999999999999999</v>
      </c>
      <c r="I250" s="283"/>
      <c r="J250" s="284">
        <f>ROUND(I250*H250,2)</f>
        <v>0</v>
      </c>
      <c r="K250" s="285"/>
      <c r="L250" s="286"/>
      <c r="M250" s="287" t="s">
        <v>1</v>
      </c>
      <c r="N250" s="288" t="s">
        <v>40</v>
      </c>
      <c r="O250" s="92"/>
      <c r="P250" s="230">
        <f>O250*H250</f>
        <v>0</v>
      </c>
      <c r="Q250" s="230">
        <v>0.001</v>
      </c>
      <c r="R250" s="230">
        <f>Q250*H250</f>
        <v>0.00035999999999999997</v>
      </c>
      <c r="S250" s="230">
        <v>0</v>
      </c>
      <c r="T250" s="231">
        <f>S250*H250</f>
        <v>0</v>
      </c>
      <c r="U250" s="39"/>
      <c r="V250" s="39"/>
      <c r="W250" s="39"/>
      <c r="X250" s="39"/>
      <c r="Y250" s="39"/>
      <c r="Z250" s="39"/>
      <c r="AA250" s="39"/>
      <c r="AB250" s="39"/>
      <c r="AC250" s="39"/>
      <c r="AD250" s="39"/>
      <c r="AE250" s="39"/>
      <c r="AR250" s="232" t="s">
        <v>187</v>
      </c>
      <c r="AT250" s="232" t="s">
        <v>312</v>
      </c>
      <c r="AU250" s="232" t="s">
        <v>85</v>
      </c>
      <c r="AY250" s="18" t="s">
        <v>133</v>
      </c>
      <c r="BE250" s="233">
        <f>IF(N250="základní",J250,0)</f>
        <v>0</v>
      </c>
      <c r="BF250" s="233">
        <f>IF(N250="snížená",J250,0)</f>
        <v>0</v>
      </c>
      <c r="BG250" s="233">
        <f>IF(N250="zákl. přenesená",J250,0)</f>
        <v>0</v>
      </c>
      <c r="BH250" s="233">
        <f>IF(N250="sníž. přenesená",J250,0)</f>
        <v>0</v>
      </c>
      <c r="BI250" s="233">
        <f>IF(N250="nulová",J250,0)</f>
        <v>0</v>
      </c>
      <c r="BJ250" s="18" t="s">
        <v>83</v>
      </c>
      <c r="BK250" s="233">
        <f>ROUND(I250*H250,2)</f>
        <v>0</v>
      </c>
      <c r="BL250" s="18" t="s">
        <v>139</v>
      </c>
      <c r="BM250" s="232" t="s">
        <v>990</v>
      </c>
    </row>
    <row r="251" s="14" customFormat="1">
      <c r="A251" s="14"/>
      <c r="B251" s="245"/>
      <c r="C251" s="246"/>
      <c r="D251" s="236" t="s">
        <v>141</v>
      </c>
      <c r="E251" s="247" t="s">
        <v>1</v>
      </c>
      <c r="F251" s="248" t="s">
        <v>991</v>
      </c>
      <c r="G251" s="246"/>
      <c r="H251" s="249">
        <v>0.35999999999999999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141</v>
      </c>
      <c r="AU251" s="255" t="s">
        <v>85</v>
      </c>
      <c r="AV251" s="14" t="s">
        <v>85</v>
      </c>
      <c r="AW251" s="14" t="s">
        <v>32</v>
      </c>
      <c r="AX251" s="14" t="s">
        <v>83</v>
      </c>
      <c r="AY251" s="255" t="s">
        <v>133</v>
      </c>
    </row>
    <row r="252" s="12" customFormat="1" ht="22.8" customHeight="1">
      <c r="A252" s="12"/>
      <c r="B252" s="204"/>
      <c r="C252" s="205"/>
      <c r="D252" s="206" t="s">
        <v>74</v>
      </c>
      <c r="E252" s="218" t="s">
        <v>139</v>
      </c>
      <c r="F252" s="218" t="s">
        <v>317</v>
      </c>
      <c r="G252" s="205"/>
      <c r="H252" s="205"/>
      <c r="I252" s="208"/>
      <c r="J252" s="219">
        <f>BK252</f>
        <v>0</v>
      </c>
      <c r="K252" s="205"/>
      <c r="L252" s="210"/>
      <c r="M252" s="211"/>
      <c r="N252" s="212"/>
      <c r="O252" s="212"/>
      <c r="P252" s="213">
        <f>SUM(P253:P255)</f>
        <v>0</v>
      </c>
      <c r="Q252" s="212"/>
      <c r="R252" s="213">
        <f>SUM(R253:R255)</f>
        <v>5.6155869000000003</v>
      </c>
      <c r="S252" s="212"/>
      <c r="T252" s="214">
        <f>SUM(T253:T255)</f>
        <v>0</v>
      </c>
      <c r="U252" s="12"/>
      <c r="V252" s="12"/>
      <c r="W252" s="12"/>
      <c r="X252" s="12"/>
      <c r="Y252" s="12"/>
      <c r="Z252" s="12"/>
      <c r="AA252" s="12"/>
      <c r="AB252" s="12"/>
      <c r="AC252" s="12"/>
      <c r="AD252" s="12"/>
      <c r="AE252" s="12"/>
      <c r="AR252" s="215" t="s">
        <v>83</v>
      </c>
      <c r="AT252" s="216" t="s">
        <v>74</v>
      </c>
      <c r="AU252" s="216" t="s">
        <v>83</v>
      </c>
      <c r="AY252" s="215" t="s">
        <v>133</v>
      </c>
      <c r="BK252" s="217">
        <f>SUM(BK253:BK255)</f>
        <v>0</v>
      </c>
    </row>
    <row r="253" s="2" customFormat="1" ht="16.5" customHeight="1">
      <c r="A253" s="39"/>
      <c r="B253" s="40"/>
      <c r="C253" s="220" t="s">
        <v>338</v>
      </c>
      <c r="D253" s="220" t="s">
        <v>135</v>
      </c>
      <c r="E253" s="221" t="s">
        <v>319</v>
      </c>
      <c r="F253" s="222" t="s">
        <v>320</v>
      </c>
      <c r="G253" s="223" t="s">
        <v>203</v>
      </c>
      <c r="H253" s="224">
        <v>2.9700000000000002</v>
      </c>
      <c r="I253" s="225"/>
      <c r="J253" s="226">
        <f>ROUND(I253*H253,2)</f>
        <v>0</v>
      </c>
      <c r="K253" s="227"/>
      <c r="L253" s="45"/>
      <c r="M253" s="228" t="s">
        <v>1</v>
      </c>
      <c r="N253" s="229" t="s">
        <v>40</v>
      </c>
      <c r="O253" s="92"/>
      <c r="P253" s="230">
        <f>O253*H253</f>
        <v>0</v>
      </c>
      <c r="Q253" s="230">
        <v>1.8907700000000001</v>
      </c>
      <c r="R253" s="230">
        <f>Q253*H253</f>
        <v>5.6155869000000003</v>
      </c>
      <c r="S253" s="230">
        <v>0</v>
      </c>
      <c r="T253" s="231">
        <f>S253*H253</f>
        <v>0</v>
      </c>
      <c r="U253" s="39"/>
      <c r="V253" s="39"/>
      <c r="W253" s="39"/>
      <c r="X253" s="39"/>
      <c r="Y253" s="39"/>
      <c r="Z253" s="39"/>
      <c r="AA253" s="39"/>
      <c r="AB253" s="39"/>
      <c r="AC253" s="39"/>
      <c r="AD253" s="39"/>
      <c r="AE253" s="39"/>
      <c r="AR253" s="232" t="s">
        <v>139</v>
      </c>
      <c r="AT253" s="232" t="s">
        <v>135</v>
      </c>
      <c r="AU253" s="232" t="s">
        <v>85</v>
      </c>
      <c r="AY253" s="18" t="s">
        <v>133</v>
      </c>
      <c r="BE253" s="233">
        <f>IF(N253="základní",J253,0)</f>
        <v>0</v>
      </c>
      <c r="BF253" s="233">
        <f>IF(N253="snížená",J253,0)</f>
        <v>0</v>
      </c>
      <c r="BG253" s="233">
        <f>IF(N253="zákl. přenesená",J253,0)</f>
        <v>0</v>
      </c>
      <c r="BH253" s="233">
        <f>IF(N253="sníž. přenesená",J253,0)</f>
        <v>0</v>
      </c>
      <c r="BI253" s="233">
        <f>IF(N253="nulová",J253,0)</f>
        <v>0</v>
      </c>
      <c r="BJ253" s="18" t="s">
        <v>83</v>
      </c>
      <c r="BK253" s="233">
        <f>ROUND(I253*H253,2)</f>
        <v>0</v>
      </c>
      <c r="BL253" s="18" t="s">
        <v>139</v>
      </c>
      <c r="BM253" s="232" t="s">
        <v>992</v>
      </c>
    </row>
    <row r="254" s="13" customFormat="1">
      <c r="A254" s="13"/>
      <c r="B254" s="234"/>
      <c r="C254" s="235"/>
      <c r="D254" s="236" t="s">
        <v>141</v>
      </c>
      <c r="E254" s="237" t="s">
        <v>1</v>
      </c>
      <c r="F254" s="238" t="s">
        <v>993</v>
      </c>
      <c r="G254" s="235"/>
      <c r="H254" s="237" t="s">
        <v>1</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141</v>
      </c>
      <c r="AU254" s="244" t="s">
        <v>85</v>
      </c>
      <c r="AV254" s="13" t="s">
        <v>83</v>
      </c>
      <c r="AW254" s="13" t="s">
        <v>32</v>
      </c>
      <c r="AX254" s="13" t="s">
        <v>75</v>
      </c>
      <c r="AY254" s="244" t="s">
        <v>133</v>
      </c>
    </row>
    <row r="255" s="14" customFormat="1">
      <c r="A255" s="14"/>
      <c r="B255" s="245"/>
      <c r="C255" s="246"/>
      <c r="D255" s="236" t="s">
        <v>141</v>
      </c>
      <c r="E255" s="247" t="s">
        <v>1</v>
      </c>
      <c r="F255" s="248" t="s">
        <v>994</v>
      </c>
      <c r="G255" s="246"/>
      <c r="H255" s="249">
        <v>2.9700000000000002</v>
      </c>
      <c r="I255" s="250"/>
      <c r="J255" s="246"/>
      <c r="K255" s="246"/>
      <c r="L255" s="251"/>
      <c r="M255" s="252"/>
      <c r="N255" s="253"/>
      <c r="O255" s="253"/>
      <c r="P255" s="253"/>
      <c r="Q255" s="253"/>
      <c r="R255" s="253"/>
      <c r="S255" s="253"/>
      <c r="T255" s="254"/>
      <c r="U255" s="14"/>
      <c r="V255" s="14"/>
      <c r="W255" s="14"/>
      <c r="X255" s="14"/>
      <c r="Y255" s="14"/>
      <c r="Z255" s="14"/>
      <c r="AA255" s="14"/>
      <c r="AB255" s="14"/>
      <c r="AC255" s="14"/>
      <c r="AD255" s="14"/>
      <c r="AE255" s="14"/>
      <c r="AT255" s="255" t="s">
        <v>141</v>
      </c>
      <c r="AU255" s="255" t="s">
        <v>85</v>
      </c>
      <c r="AV255" s="14" t="s">
        <v>85</v>
      </c>
      <c r="AW255" s="14" t="s">
        <v>32</v>
      </c>
      <c r="AX255" s="14" t="s">
        <v>83</v>
      </c>
      <c r="AY255" s="255" t="s">
        <v>133</v>
      </c>
    </row>
    <row r="256" s="12" customFormat="1" ht="22.8" customHeight="1">
      <c r="A256" s="12"/>
      <c r="B256" s="204"/>
      <c r="C256" s="205"/>
      <c r="D256" s="206" t="s">
        <v>74</v>
      </c>
      <c r="E256" s="218" t="s">
        <v>167</v>
      </c>
      <c r="F256" s="218" t="s">
        <v>343</v>
      </c>
      <c r="G256" s="205"/>
      <c r="H256" s="205"/>
      <c r="I256" s="208"/>
      <c r="J256" s="219">
        <f>BK256</f>
        <v>0</v>
      </c>
      <c r="K256" s="205"/>
      <c r="L256" s="210"/>
      <c r="M256" s="211"/>
      <c r="N256" s="212"/>
      <c r="O256" s="212"/>
      <c r="P256" s="213">
        <f>SUM(P257:P309)</f>
        <v>0</v>
      </c>
      <c r="Q256" s="212"/>
      <c r="R256" s="213">
        <f>SUM(R257:R309)</f>
        <v>32.966517000000003</v>
      </c>
      <c r="S256" s="212"/>
      <c r="T256" s="214">
        <f>SUM(T257:T309)</f>
        <v>0</v>
      </c>
      <c r="U256" s="12"/>
      <c r="V256" s="12"/>
      <c r="W256" s="12"/>
      <c r="X256" s="12"/>
      <c r="Y256" s="12"/>
      <c r="Z256" s="12"/>
      <c r="AA256" s="12"/>
      <c r="AB256" s="12"/>
      <c r="AC256" s="12"/>
      <c r="AD256" s="12"/>
      <c r="AE256" s="12"/>
      <c r="AR256" s="215" t="s">
        <v>83</v>
      </c>
      <c r="AT256" s="216" t="s">
        <v>74</v>
      </c>
      <c r="AU256" s="216" t="s">
        <v>83</v>
      </c>
      <c r="AY256" s="215" t="s">
        <v>133</v>
      </c>
      <c r="BK256" s="217">
        <f>SUM(BK257:BK309)</f>
        <v>0</v>
      </c>
    </row>
    <row r="257" s="2" customFormat="1" ht="24.15" customHeight="1">
      <c r="A257" s="39"/>
      <c r="B257" s="40"/>
      <c r="C257" s="220" t="s">
        <v>344</v>
      </c>
      <c r="D257" s="220" t="s">
        <v>135</v>
      </c>
      <c r="E257" s="221" t="s">
        <v>345</v>
      </c>
      <c r="F257" s="222" t="s">
        <v>346</v>
      </c>
      <c r="G257" s="223" t="s">
        <v>138</v>
      </c>
      <c r="H257" s="224">
        <v>23</v>
      </c>
      <c r="I257" s="225"/>
      <c r="J257" s="226">
        <f>ROUND(I257*H257,2)</f>
        <v>0</v>
      </c>
      <c r="K257" s="227"/>
      <c r="L257" s="45"/>
      <c r="M257" s="228" t="s">
        <v>1</v>
      </c>
      <c r="N257" s="229" t="s">
        <v>40</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139</v>
      </c>
      <c r="AT257" s="232" t="s">
        <v>135</v>
      </c>
      <c r="AU257" s="232" t="s">
        <v>85</v>
      </c>
      <c r="AY257" s="18" t="s">
        <v>133</v>
      </c>
      <c r="BE257" s="233">
        <f>IF(N257="základní",J257,0)</f>
        <v>0</v>
      </c>
      <c r="BF257" s="233">
        <f>IF(N257="snížená",J257,0)</f>
        <v>0</v>
      </c>
      <c r="BG257" s="233">
        <f>IF(N257="zákl. přenesená",J257,0)</f>
        <v>0</v>
      </c>
      <c r="BH257" s="233">
        <f>IF(N257="sníž. přenesená",J257,0)</f>
        <v>0</v>
      </c>
      <c r="BI257" s="233">
        <f>IF(N257="nulová",J257,0)</f>
        <v>0</v>
      </c>
      <c r="BJ257" s="18" t="s">
        <v>83</v>
      </c>
      <c r="BK257" s="233">
        <f>ROUND(I257*H257,2)</f>
        <v>0</v>
      </c>
      <c r="BL257" s="18" t="s">
        <v>139</v>
      </c>
      <c r="BM257" s="232" t="s">
        <v>995</v>
      </c>
    </row>
    <row r="258" s="13" customFormat="1">
      <c r="A258" s="13"/>
      <c r="B258" s="234"/>
      <c r="C258" s="235"/>
      <c r="D258" s="236" t="s">
        <v>141</v>
      </c>
      <c r="E258" s="237" t="s">
        <v>1</v>
      </c>
      <c r="F258" s="238" t="s">
        <v>996</v>
      </c>
      <c r="G258" s="235"/>
      <c r="H258" s="237" t="s">
        <v>1</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141</v>
      </c>
      <c r="AU258" s="244" t="s">
        <v>85</v>
      </c>
      <c r="AV258" s="13" t="s">
        <v>83</v>
      </c>
      <c r="AW258" s="13" t="s">
        <v>32</v>
      </c>
      <c r="AX258" s="13" t="s">
        <v>75</v>
      </c>
      <c r="AY258" s="244" t="s">
        <v>133</v>
      </c>
    </row>
    <row r="259" s="14" customFormat="1">
      <c r="A259" s="14"/>
      <c r="B259" s="245"/>
      <c r="C259" s="246"/>
      <c r="D259" s="236" t="s">
        <v>141</v>
      </c>
      <c r="E259" s="247" t="s">
        <v>1</v>
      </c>
      <c r="F259" s="248" t="s">
        <v>280</v>
      </c>
      <c r="G259" s="246"/>
      <c r="H259" s="249">
        <v>23</v>
      </c>
      <c r="I259" s="250"/>
      <c r="J259" s="246"/>
      <c r="K259" s="246"/>
      <c r="L259" s="251"/>
      <c r="M259" s="252"/>
      <c r="N259" s="253"/>
      <c r="O259" s="253"/>
      <c r="P259" s="253"/>
      <c r="Q259" s="253"/>
      <c r="R259" s="253"/>
      <c r="S259" s="253"/>
      <c r="T259" s="254"/>
      <c r="U259" s="14"/>
      <c r="V259" s="14"/>
      <c r="W259" s="14"/>
      <c r="X259" s="14"/>
      <c r="Y259" s="14"/>
      <c r="Z259" s="14"/>
      <c r="AA259" s="14"/>
      <c r="AB259" s="14"/>
      <c r="AC259" s="14"/>
      <c r="AD259" s="14"/>
      <c r="AE259" s="14"/>
      <c r="AT259" s="255" t="s">
        <v>141</v>
      </c>
      <c r="AU259" s="255" t="s">
        <v>85</v>
      </c>
      <c r="AV259" s="14" t="s">
        <v>85</v>
      </c>
      <c r="AW259" s="14" t="s">
        <v>32</v>
      </c>
      <c r="AX259" s="14" t="s">
        <v>83</v>
      </c>
      <c r="AY259" s="255" t="s">
        <v>133</v>
      </c>
    </row>
    <row r="260" s="2" customFormat="1" ht="24.15" customHeight="1">
      <c r="A260" s="39"/>
      <c r="B260" s="40"/>
      <c r="C260" s="220" t="s">
        <v>349</v>
      </c>
      <c r="D260" s="220" t="s">
        <v>135</v>
      </c>
      <c r="E260" s="221" t="s">
        <v>350</v>
      </c>
      <c r="F260" s="222" t="s">
        <v>351</v>
      </c>
      <c r="G260" s="223" t="s">
        <v>138</v>
      </c>
      <c r="H260" s="224">
        <v>7.2000000000000002</v>
      </c>
      <c r="I260" s="225"/>
      <c r="J260" s="226">
        <f>ROUND(I260*H260,2)</f>
        <v>0</v>
      </c>
      <c r="K260" s="227"/>
      <c r="L260" s="45"/>
      <c r="M260" s="228" t="s">
        <v>1</v>
      </c>
      <c r="N260" s="229" t="s">
        <v>40</v>
      </c>
      <c r="O260" s="92"/>
      <c r="P260" s="230">
        <f>O260*H260</f>
        <v>0</v>
      </c>
      <c r="Q260" s="230">
        <v>0</v>
      </c>
      <c r="R260" s="230">
        <f>Q260*H260</f>
        <v>0</v>
      </c>
      <c r="S260" s="230">
        <v>0</v>
      </c>
      <c r="T260" s="231">
        <f>S260*H260</f>
        <v>0</v>
      </c>
      <c r="U260" s="39"/>
      <c r="V260" s="39"/>
      <c r="W260" s="39"/>
      <c r="X260" s="39"/>
      <c r="Y260" s="39"/>
      <c r="Z260" s="39"/>
      <c r="AA260" s="39"/>
      <c r="AB260" s="39"/>
      <c r="AC260" s="39"/>
      <c r="AD260" s="39"/>
      <c r="AE260" s="39"/>
      <c r="AR260" s="232" t="s">
        <v>139</v>
      </c>
      <c r="AT260" s="232" t="s">
        <v>135</v>
      </c>
      <c r="AU260" s="232" t="s">
        <v>85</v>
      </c>
      <c r="AY260" s="18" t="s">
        <v>133</v>
      </c>
      <c r="BE260" s="233">
        <f>IF(N260="základní",J260,0)</f>
        <v>0</v>
      </c>
      <c r="BF260" s="233">
        <f>IF(N260="snížená",J260,0)</f>
        <v>0</v>
      </c>
      <c r="BG260" s="233">
        <f>IF(N260="zákl. přenesená",J260,0)</f>
        <v>0</v>
      </c>
      <c r="BH260" s="233">
        <f>IF(N260="sníž. přenesená",J260,0)</f>
        <v>0</v>
      </c>
      <c r="BI260" s="233">
        <f>IF(N260="nulová",J260,0)</f>
        <v>0</v>
      </c>
      <c r="BJ260" s="18" t="s">
        <v>83</v>
      </c>
      <c r="BK260" s="233">
        <f>ROUND(I260*H260,2)</f>
        <v>0</v>
      </c>
      <c r="BL260" s="18" t="s">
        <v>139</v>
      </c>
      <c r="BM260" s="232" t="s">
        <v>997</v>
      </c>
    </row>
    <row r="261" s="13" customFormat="1">
      <c r="A261" s="13"/>
      <c r="B261" s="234"/>
      <c r="C261" s="235"/>
      <c r="D261" s="236" t="s">
        <v>141</v>
      </c>
      <c r="E261" s="237" t="s">
        <v>1</v>
      </c>
      <c r="F261" s="238" t="s">
        <v>998</v>
      </c>
      <c r="G261" s="235"/>
      <c r="H261" s="237" t="s">
        <v>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141</v>
      </c>
      <c r="AU261" s="244" t="s">
        <v>85</v>
      </c>
      <c r="AV261" s="13" t="s">
        <v>83</v>
      </c>
      <c r="AW261" s="13" t="s">
        <v>32</v>
      </c>
      <c r="AX261" s="13" t="s">
        <v>75</v>
      </c>
      <c r="AY261" s="244" t="s">
        <v>133</v>
      </c>
    </row>
    <row r="262" s="14" customFormat="1">
      <c r="A262" s="14"/>
      <c r="B262" s="245"/>
      <c r="C262" s="246"/>
      <c r="D262" s="236" t="s">
        <v>141</v>
      </c>
      <c r="E262" s="247" t="s">
        <v>1</v>
      </c>
      <c r="F262" s="248" t="s">
        <v>892</v>
      </c>
      <c r="G262" s="246"/>
      <c r="H262" s="249">
        <v>7.2000000000000002</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141</v>
      </c>
      <c r="AU262" s="255" t="s">
        <v>85</v>
      </c>
      <c r="AV262" s="14" t="s">
        <v>85</v>
      </c>
      <c r="AW262" s="14" t="s">
        <v>32</v>
      </c>
      <c r="AX262" s="14" t="s">
        <v>83</v>
      </c>
      <c r="AY262" s="255" t="s">
        <v>133</v>
      </c>
    </row>
    <row r="263" s="2" customFormat="1" ht="24.15" customHeight="1">
      <c r="A263" s="39"/>
      <c r="B263" s="40"/>
      <c r="C263" s="220" t="s">
        <v>355</v>
      </c>
      <c r="D263" s="220" t="s">
        <v>135</v>
      </c>
      <c r="E263" s="221" t="s">
        <v>356</v>
      </c>
      <c r="F263" s="222" t="s">
        <v>357</v>
      </c>
      <c r="G263" s="223" t="s">
        <v>138</v>
      </c>
      <c r="H263" s="224">
        <v>31</v>
      </c>
      <c r="I263" s="225"/>
      <c r="J263" s="226">
        <f>ROUND(I263*H263,2)</f>
        <v>0</v>
      </c>
      <c r="K263" s="227"/>
      <c r="L263" s="45"/>
      <c r="M263" s="228" t="s">
        <v>1</v>
      </c>
      <c r="N263" s="229" t="s">
        <v>40</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139</v>
      </c>
      <c r="AT263" s="232" t="s">
        <v>135</v>
      </c>
      <c r="AU263" s="232" t="s">
        <v>85</v>
      </c>
      <c r="AY263" s="18" t="s">
        <v>133</v>
      </c>
      <c r="BE263" s="233">
        <f>IF(N263="základní",J263,0)</f>
        <v>0</v>
      </c>
      <c r="BF263" s="233">
        <f>IF(N263="snížená",J263,0)</f>
        <v>0</v>
      </c>
      <c r="BG263" s="233">
        <f>IF(N263="zákl. přenesená",J263,0)</f>
        <v>0</v>
      </c>
      <c r="BH263" s="233">
        <f>IF(N263="sníž. přenesená",J263,0)</f>
        <v>0</v>
      </c>
      <c r="BI263" s="233">
        <f>IF(N263="nulová",J263,0)</f>
        <v>0</v>
      </c>
      <c r="BJ263" s="18" t="s">
        <v>83</v>
      </c>
      <c r="BK263" s="233">
        <f>ROUND(I263*H263,2)</f>
        <v>0</v>
      </c>
      <c r="BL263" s="18" t="s">
        <v>139</v>
      </c>
      <c r="BM263" s="232" t="s">
        <v>999</v>
      </c>
    </row>
    <row r="264" s="13" customFormat="1">
      <c r="A264" s="13"/>
      <c r="B264" s="234"/>
      <c r="C264" s="235"/>
      <c r="D264" s="236" t="s">
        <v>141</v>
      </c>
      <c r="E264" s="237" t="s">
        <v>1</v>
      </c>
      <c r="F264" s="238" t="s">
        <v>1000</v>
      </c>
      <c r="G264" s="235"/>
      <c r="H264" s="237" t="s">
        <v>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141</v>
      </c>
      <c r="AU264" s="244" t="s">
        <v>85</v>
      </c>
      <c r="AV264" s="13" t="s">
        <v>83</v>
      </c>
      <c r="AW264" s="13" t="s">
        <v>32</v>
      </c>
      <c r="AX264" s="13" t="s">
        <v>75</v>
      </c>
      <c r="AY264" s="244" t="s">
        <v>133</v>
      </c>
    </row>
    <row r="265" s="14" customFormat="1">
      <c r="A265" s="14"/>
      <c r="B265" s="245"/>
      <c r="C265" s="246"/>
      <c r="D265" s="236" t="s">
        <v>141</v>
      </c>
      <c r="E265" s="247" t="s">
        <v>1</v>
      </c>
      <c r="F265" s="248" t="s">
        <v>330</v>
      </c>
      <c r="G265" s="246"/>
      <c r="H265" s="249">
        <v>31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141</v>
      </c>
      <c r="AU265" s="255" t="s">
        <v>85</v>
      </c>
      <c r="AV265" s="14" t="s">
        <v>85</v>
      </c>
      <c r="AW265" s="14" t="s">
        <v>32</v>
      </c>
      <c r="AX265" s="14" t="s">
        <v>83</v>
      </c>
      <c r="AY265" s="255" t="s">
        <v>133</v>
      </c>
    </row>
    <row r="266" s="2" customFormat="1" ht="21.75" customHeight="1">
      <c r="A266" s="39"/>
      <c r="B266" s="40"/>
      <c r="C266" s="220" t="s">
        <v>360</v>
      </c>
      <c r="D266" s="220" t="s">
        <v>135</v>
      </c>
      <c r="E266" s="221" t="s">
        <v>361</v>
      </c>
      <c r="F266" s="222" t="s">
        <v>362</v>
      </c>
      <c r="G266" s="223" t="s">
        <v>138</v>
      </c>
      <c r="H266" s="224">
        <v>47</v>
      </c>
      <c r="I266" s="225"/>
      <c r="J266" s="226">
        <f>ROUND(I266*H266,2)</f>
        <v>0</v>
      </c>
      <c r="K266" s="227"/>
      <c r="L266" s="45"/>
      <c r="M266" s="228" t="s">
        <v>1</v>
      </c>
      <c r="N266" s="229" t="s">
        <v>40</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139</v>
      </c>
      <c r="AT266" s="232" t="s">
        <v>135</v>
      </c>
      <c r="AU266" s="232" t="s">
        <v>85</v>
      </c>
      <c r="AY266" s="18" t="s">
        <v>133</v>
      </c>
      <c r="BE266" s="233">
        <f>IF(N266="základní",J266,0)</f>
        <v>0</v>
      </c>
      <c r="BF266" s="233">
        <f>IF(N266="snížená",J266,0)</f>
        <v>0</v>
      </c>
      <c r="BG266" s="233">
        <f>IF(N266="zákl. přenesená",J266,0)</f>
        <v>0</v>
      </c>
      <c r="BH266" s="233">
        <f>IF(N266="sníž. přenesená",J266,0)</f>
        <v>0</v>
      </c>
      <c r="BI266" s="233">
        <f>IF(N266="nulová",J266,0)</f>
        <v>0</v>
      </c>
      <c r="BJ266" s="18" t="s">
        <v>83</v>
      </c>
      <c r="BK266" s="233">
        <f>ROUND(I266*H266,2)</f>
        <v>0</v>
      </c>
      <c r="BL266" s="18" t="s">
        <v>139</v>
      </c>
      <c r="BM266" s="232" t="s">
        <v>1001</v>
      </c>
    </row>
    <row r="267" s="13" customFormat="1">
      <c r="A267" s="13"/>
      <c r="B267" s="234"/>
      <c r="C267" s="235"/>
      <c r="D267" s="236" t="s">
        <v>141</v>
      </c>
      <c r="E267" s="237" t="s">
        <v>1</v>
      </c>
      <c r="F267" s="238" t="s">
        <v>1002</v>
      </c>
      <c r="G267" s="235"/>
      <c r="H267" s="237" t="s">
        <v>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141</v>
      </c>
      <c r="AU267" s="244" t="s">
        <v>85</v>
      </c>
      <c r="AV267" s="13" t="s">
        <v>83</v>
      </c>
      <c r="AW267" s="13" t="s">
        <v>32</v>
      </c>
      <c r="AX267" s="13" t="s">
        <v>75</v>
      </c>
      <c r="AY267" s="244" t="s">
        <v>133</v>
      </c>
    </row>
    <row r="268" s="14" customFormat="1">
      <c r="A268" s="14"/>
      <c r="B268" s="245"/>
      <c r="C268" s="246"/>
      <c r="D268" s="236" t="s">
        <v>141</v>
      </c>
      <c r="E268" s="247" t="s">
        <v>1</v>
      </c>
      <c r="F268" s="248" t="s">
        <v>420</v>
      </c>
      <c r="G268" s="246"/>
      <c r="H268" s="249">
        <v>47</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141</v>
      </c>
      <c r="AU268" s="255" t="s">
        <v>85</v>
      </c>
      <c r="AV268" s="14" t="s">
        <v>85</v>
      </c>
      <c r="AW268" s="14" t="s">
        <v>32</v>
      </c>
      <c r="AX268" s="14" t="s">
        <v>83</v>
      </c>
      <c r="AY268" s="255" t="s">
        <v>133</v>
      </c>
    </row>
    <row r="269" s="2" customFormat="1" ht="21.75" customHeight="1">
      <c r="A269" s="39"/>
      <c r="B269" s="40"/>
      <c r="C269" s="220" t="s">
        <v>365</v>
      </c>
      <c r="D269" s="220" t="s">
        <v>135</v>
      </c>
      <c r="E269" s="221" t="s">
        <v>366</v>
      </c>
      <c r="F269" s="222" t="s">
        <v>367</v>
      </c>
      <c r="G269" s="223" t="s">
        <v>138</v>
      </c>
      <c r="H269" s="224">
        <v>53.100000000000001</v>
      </c>
      <c r="I269" s="225"/>
      <c r="J269" s="226">
        <f>ROUND(I269*H269,2)</f>
        <v>0</v>
      </c>
      <c r="K269" s="227"/>
      <c r="L269" s="45"/>
      <c r="M269" s="228" t="s">
        <v>1</v>
      </c>
      <c r="N269" s="229" t="s">
        <v>40</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139</v>
      </c>
      <c r="AT269" s="232" t="s">
        <v>135</v>
      </c>
      <c r="AU269" s="232" t="s">
        <v>85</v>
      </c>
      <c r="AY269" s="18" t="s">
        <v>133</v>
      </c>
      <c r="BE269" s="233">
        <f>IF(N269="základní",J269,0)</f>
        <v>0</v>
      </c>
      <c r="BF269" s="233">
        <f>IF(N269="snížená",J269,0)</f>
        <v>0</v>
      </c>
      <c r="BG269" s="233">
        <f>IF(N269="zákl. přenesená",J269,0)</f>
        <v>0</v>
      </c>
      <c r="BH269" s="233">
        <f>IF(N269="sníž. přenesená",J269,0)</f>
        <v>0</v>
      </c>
      <c r="BI269" s="233">
        <f>IF(N269="nulová",J269,0)</f>
        <v>0</v>
      </c>
      <c r="BJ269" s="18" t="s">
        <v>83</v>
      </c>
      <c r="BK269" s="233">
        <f>ROUND(I269*H269,2)</f>
        <v>0</v>
      </c>
      <c r="BL269" s="18" t="s">
        <v>139</v>
      </c>
      <c r="BM269" s="232" t="s">
        <v>1003</v>
      </c>
    </row>
    <row r="270" s="13" customFormat="1">
      <c r="A270" s="13"/>
      <c r="B270" s="234"/>
      <c r="C270" s="235"/>
      <c r="D270" s="236" t="s">
        <v>141</v>
      </c>
      <c r="E270" s="237" t="s">
        <v>1</v>
      </c>
      <c r="F270" s="238" t="s">
        <v>1004</v>
      </c>
      <c r="G270" s="235"/>
      <c r="H270" s="237" t="s">
        <v>1</v>
      </c>
      <c r="I270" s="239"/>
      <c r="J270" s="235"/>
      <c r="K270" s="235"/>
      <c r="L270" s="240"/>
      <c r="M270" s="241"/>
      <c r="N270" s="242"/>
      <c r="O270" s="242"/>
      <c r="P270" s="242"/>
      <c r="Q270" s="242"/>
      <c r="R270" s="242"/>
      <c r="S270" s="242"/>
      <c r="T270" s="243"/>
      <c r="U270" s="13"/>
      <c r="V270" s="13"/>
      <c r="W270" s="13"/>
      <c r="X270" s="13"/>
      <c r="Y270" s="13"/>
      <c r="Z270" s="13"/>
      <c r="AA270" s="13"/>
      <c r="AB270" s="13"/>
      <c r="AC270" s="13"/>
      <c r="AD270" s="13"/>
      <c r="AE270" s="13"/>
      <c r="AT270" s="244" t="s">
        <v>141</v>
      </c>
      <c r="AU270" s="244" t="s">
        <v>85</v>
      </c>
      <c r="AV270" s="13" t="s">
        <v>83</v>
      </c>
      <c r="AW270" s="13" t="s">
        <v>32</v>
      </c>
      <c r="AX270" s="13" t="s">
        <v>75</v>
      </c>
      <c r="AY270" s="244" t="s">
        <v>133</v>
      </c>
    </row>
    <row r="271" s="14" customFormat="1">
      <c r="A271" s="14"/>
      <c r="B271" s="245"/>
      <c r="C271" s="246"/>
      <c r="D271" s="236" t="s">
        <v>141</v>
      </c>
      <c r="E271" s="247" t="s">
        <v>1</v>
      </c>
      <c r="F271" s="248" t="s">
        <v>360</v>
      </c>
      <c r="G271" s="246"/>
      <c r="H271" s="249">
        <v>36</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141</v>
      </c>
      <c r="AU271" s="255" t="s">
        <v>85</v>
      </c>
      <c r="AV271" s="14" t="s">
        <v>85</v>
      </c>
      <c r="AW271" s="14" t="s">
        <v>32</v>
      </c>
      <c r="AX271" s="14" t="s">
        <v>75</v>
      </c>
      <c r="AY271" s="255" t="s">
        <v>133</v>
      </c>
    </row>
    <row r="272" s="13" customFormat="1">
      <c r="A272" s="13"/>
      <c r="B272" s="234"/>
      <c r="C272" s="235"/>
      <c r="D272" s="236" t="s">
        <v>141</v>
      </c>
      <c r="E272" s="237" t="s">
        <v>1</v>
      </c>
      <c r="F272" s="238" t="s">
        <v>1005</v>
      </c>
      <c r="G272" s="235"/>
      <c r="H272" s="237" t="s">
        <v>1</v>
      </c>
      <c r="I272" s="239"/>
      <c r="J272" s="235"/>
      <c r="K272" s="235"/>
      <c r="L272" s="240"/>
      <c r="M272" s="241"/>
      <c r="N272" s="242"/>
      <c r="O272" s="242"/>
      <c r="P272" s="242"/>
      <c r="Q272" s="242"/>
      <c r="R272" s="242"/>
      <c r="S272" s="242"/>
      <c r="T272" s="243"/>
      <c r="U272" s="13"/>
      <c r="V272" s="13"/>
      <c r="W272" s="13"/>
      <c r="X272" s="13"/>
      <c r="Y272" s="13"/>
      <c r="Z272" s="13"/>
      <c r="AA272" s="13"/>
      <c r="AB272" s="13"/>
      <c r="AC272" s="13"/>
      <c r="AD272" s="13"/>
      <c r="AE272" s="13"/>
      <c r="AT272" s="244" t="s">
        <v>141</v>
      </c>
      <c r="AU272" s="244" t="s">
        <v>85</v>
      </c>
      <c r="AV272" s="13" t="s">
        <v>83</v>
      </c>
      <c r="AW272" s="13" t="s">
        <v>32</v>
      </c>
      <c r="AX272" s="13" t="s">
        <v>75</v>
      </c>
      <c r="AY272" s="244" t="s">
        <v>133</v>
      </c>
    </row>
    <row r="273" s="14" customFormat="1">
      <c r="A273" s="14"/>
      <c r="B273" s="245"/>
      <c r="C273" s="246"/>
      <c r="D273" s="236" t="s">
        <v>141</v>
      </c>
      <c r="E273" s="247" t="s">
        <v>1</v>
      </c>
      <c r="F273" s="248" t="s">
        <v>892</v>
      </c>
      <c r="G273" s="246"/>
      <c r="H273" s="249">
        <v>7.2000000000000002</v>
      </c>
      <c r="I273" s="250"/>
      <c r="J273" s="246"/>
      <c r="K273" s="246"/>
      <c r="L273" s="251"/>
      <c r="M273" s="252"/>
      <c r="N273" s="253"/>
      <c r="O273" s="253"/>
      <c r="P273" s="253"/>
      <c r="Q273" s="253"/>
      <c r="R273" s="253"/>
      <c r="S273" s="253"/>
      <c r="T273" s="254"/>
      <c r="U273" s="14"/>
      <c r="V273" s="14"/>
      <c r="W273" s="14"/>
      <c r="X273" s="14"/>
      <c r="Y273" s="14"/>
      <c r="Z273" s="14"/>
      <c r="AA273" s="14"/>
      <c r="AB273" s="14"/>
      <c r="AC273" s="14"/>
      <c r="AD273" s="14"/>
      <c r="AE273" s="14"/>
      <c r="AT273" s="255" t="s">
        <v>141</v>
      </c>
      <c r="AU273" s="255" t="s">
        <v>85</v>
      </c>
      <c r="AV273" s="14" t="s">
        <v>85</v>
      </c>
      <c r="AW273" s="14" t="s">
        <v>32</v>
      </c>
      <c r="AX273" s="14" t="s">
        <v>75</v>
      </c>
      <c r="AY273" s="255" t="s">
        <v>133</v>
      </c>
    </row>
    <row r="274" s="13" customFormat="1">
      <c r="A274" s="13"/>
      <c r="B274" s="234"/>
      <c r="C274" s="235"/>
      <c r="D274" s="236" t="s">
        <v>141</v>
      </c>
      <c r="E274" s="237" t="s">
        <v>1</v>
      </c>
      <c r="F274" s="238" t="s">
        <v>1006</v>
      </c>
      <c r="G274" s="235"/>
      <c r="H274" s="237" t="s">
        <v>1</v>
      </c>
      <c r="I274" s="239"/>
      <c r="J274" s="235"/>
      <c r="K274" s="235"/>
      <c r="L274" s="240"/>
      <c r="M274" s="241"/>
      <c r="N274" s="242"/>
      <c r="O274" s="242"/>
      <c r="P274" s="242"/>
      <c r="Q274" s="242"/>
      <c r="R274" s="242"/>
      <c r="S274" s="242"/>
      <c r="T274" s="243"/>
      <c r="U274" s="13"/>
      <c r="V274" s="13"/>
      <c r="W274" s="13"/>
      <c r="X274" s="13"/>
      <c r="Y274" s="13"/>
      <c r="Z274" s="13"/>
      <c r="AA274" s="13"/>
      <c r="AB274" s="13"/>
      <c r="AC274" s="13"/>
      <c r="AD274" s="13"/>
      <c r="AE274" s="13"/>
      <c r="AT274" s="244" t="s">
        <v>141</v>
      </c>
      <c r="AU274" s="244" t="s">
        <v>85</v>
      </c>
      <c r="AV274" s="13" t="s">
        <v>83</v>
      </c>
      <c r="AW274" s="13" t="s">
        <v>32</v>
      </c>
      <c r="AX274" s="13" t="s">
        <v>75</v>
      </c>
      <c r="AY274" s="244" t="s">
        <v>133</v>
      </c>
    </row>
    <row r="275" s="14" customFormat="1">
      <c r="A275" s="14"/>
      <c r="B275" s="245"/>
      <c r="C275" s="246"/>
      <c r="D275" s="236" t="s">
        <v>141</v>
      </c>
      <c r="E275" s="247" t="s">
        <v>1</v>
      </c>
      <c r="F275" s="248" t="s">
        <v>901</v>
      </c>
      <c r="G275" s="246"/>
      <c r="H275" s="249">
        <v>9.9000000000000004</v>
      </c>
      <c r="I275" s="250"/>
      <c r="J275" s="246"/>
      <c r="K275" s="246"/>
      <c r="L275" s="251"/>
      <c r="M275" s="252"/>
      <c r="N275" s="253"/>
      <c r="O275" s="253"/>
      <c r="P275" s="253"/>
      <c r="Q275" s="253"/>
      <c r="R275" s="253"/>
      <c r="S275" s="253"/>
      <c r="T275" s="254"/>
      <c r="U275" s="14"/>
      <c r="V275" s="14"/>
      <c r="W275" s="14"/>
      <c r="X275" s="14"/>
      <c r="Y275" s="14"/>
      <c r="Z275" s="14"/>
      <c r="AA275" s="14"/>
      <c r="AB275" s="14"/>
      <c r="AC275" s="14"/>
      <c r="AD275" s="14"/>
      <c r="AE275" s="14"/>
      <c r="AT275" s="255" t="s">
        <v>141</v>
      </c>
      <c r="AU275" s="255" t="s">
        <v>85</v>
      </c>
      <c r="AV275" s="14" t="s">
        <v>85</v>
      </c>
      <c r="AW275" s="14" t="s">
        <v>32</v>
      </c>
      <c r="AX275" s="14" t="s">
        <v>75</v>
      </c>
      <c r="AY275" s="255" t="s">
        <v>133</v>
      </c>
    </row>
    <row r="276" s="15" customFormat="1">
      <c r="A276" s="15"/>
      <c r="B276" s="256"/>
      <c r="C276" s="257"/>
      <c r="D276" s="236" t="s">
        <v>141</v>
      </c>
      <c r="E276" s="258" t="s">
        <v>1</v>
      </c>
      <c r="F276" s="259" t="s">
        <v>152</v>
      </c>
      <c r="G276" s="257"/>
      <c r="H276" s="260">
        <v>53.100000000000001</v>
      </c>
      <c r="I276" s="261"/>
      <c r="J276" s="257"/>
      <c r="K276" s="257"/>
      <c r="L276" s="262"/>
      <c r="M276" s="263"/>
      <c r="N276" s="264"/>
      <c r="O276" s="264"/>
      <c r="P276" s="264"/>
      <c r="Q276" s="264"/>
      <c r="R276" s="264"/>
      <c r="S276" s="264"/>
      <c r="T276" s="265"/>
      <c r="U276" s="15"/>
      <c r="V276" s="15"/>
      <c r="W276" s="15"/>
      <c r="X276" s="15"/>
      <c r="Y276" s="15"/>
      <c r="Z276" s="15"/>
      <c r="AA276" s="15"/>
      <c r="AB276" s="15"/>
      <c r="AC276" s="15"/>
      <c r="AD276" s="15"/>
      <c r="AE276" s="15"/>
      <c r="AT276" s="266" t="s">
        <v>141</v>
      </c>
      <c r="AU276" s="266" t="s">
        <v>85</v>
      </c>
      <c r="AV276" s="15" t="s">
        <v>139</v>
      </c>
      <c r="AW276" s="15" t="s">
        <v>32</v>
      </c>
      <c r="AX276" s="15" t="s">
        <v>83</v>
      </c>
      <c r="AY276" s="266" t="s">
        <v>133</v>
      </c>
    </row>
    <row r="277" s="2" customFormat="1" ht="21.75" customHeight="1">
      <c r="A277" s="39"/>
      <c r="B277" s="40"/>
      <c r="C277" s="220" t="s">
        <v>372</v>
      </c>
      <c r="D277" s="220" t="s">
        <v>135</v>
      </c>
      <c r="E277" s="221" t="s">
        <v>373</v>
      </c>
      <c r="F277" s="222" t="s">
        <v>374</v>
      </c>
      <c r="G277" s="223" t="s">
        <v>138</v>
      </c>
      <c r="H277" s="224">
        <v>42</v>
      </c>
      <c r="I277" s="225"/>
      <c r="J277" s="226">
        <f>ROUND(I277*H277,2)</f>
        <v>0</v>
      </c>
      <c r="K277" s="227"/>
      <c r="L277" s="45"/>
      <c r="M277" s="228" t="s">
        <v>1</v>
      </c>
      <c r="N277" s="229" t="s">
        <v>40</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139</v>
      </c>
      <c r="AT277" s="232" t="s">
        <v>135</v>
      </c>
      <c r="AU277" s="232" t="s">
        <v>85</v>
      </c>
      <c r="AY277" s="18" t="s">
        <v>133</v>
      </c>
      <c r="BE277" s="233">
        <f>IF(N277="základní",J277,0)</f>
        <v>0</v>
      </c>
      <c r="BF277" s="233">
        <f>IF(N277="snížená",J277,0)</f>
        <v>0</v>
      </c>
      <c r="BG277" s="233">
        <f>IF(N277="zákl. přenesená",J277,0)</f>
        <v>0</v>
      </c>
      <c r="BH277" s="233">
        <f>IF(N277="sníž. přenesená",J277,0)</f>
        <v>0</v>
      </c>
      <c r="BI277" s="233">
        <f>IF(N277="nulová",J277,0)</f>
        <v>0</v>
      </c>
      <c r="BJ277" s="18" t="s">
        <v>83</v>
      </c>
      <c r="BK277" s="233">
        <f>ROUND(I277*H277,2)</f>
        <v>0</v>
      </c>
      <c r="BL277" s="18" t="s">
        <v>139</v>
      </c>
      <c r="BM277" s="232" t="s">
        <v>1007</v>
      </c>
    </row>
    <row r="278" s="13" customFormat="1">
      <c r="A278" s="13"/>
      <c r="B278" s="234"/>
      <c r="C278" s="235"/>
      <c r="D278" s="236" t="s">
        <v>141</v>
      </c>
      <c r="E278" s="237" t="s">
        <v>1</v>
      </c>
      <c r="F278" s="238" t="s">
        <v>1008</v>
      </c>
      <c r="G278" s="235"/>
      <c r="H278" s="237" t="s">
        <v>1</v>
      </c>
      <c r="I278" s="239"/>
      <c r="J278" s="235"/>
      <c r="K278" s="235"/>
      <c r="L278" s="240"/>
      <c r="M278" s="241"/>
      <c r="N278" s="242"/>
      <c r="O278" s="242"/>
      <c r="P278" s="242"/>
      <c r="Q278" s="242"/>
      <c r="R278" s="242"/>
      <c r="S278" s="242"/>
      <c r="T278" s="243"/>
      <c r="U278" s="13"/>
      <c r="V278" s="13"/>
      <c r="W278" s="13"/>
      <c r="X278" s="13"/>
      <c r="Y278" s="13"/>
      <c r="Z278" s="13"/>
      <c r="AA278" s="13"/>
      <c r="AB278" s="13"/>
      <c r="AC278" s="13"/>
      <c r="AD278" s="13"/>
      <c r="AE278" s="13"/>
      <c r="AT278" s="244" t="s">
        <v>141</v>
      </c>
      <c r="AU278" s="244" t="s">
        <v>85</v>
      </c>
      <c r="AV278" s="13" t="s">
        <v>83</v>
      </c>
      <c r="AW278" s="13" t="s">
        <v>32</v>
      </c>
      <c r="AX278" s="13" t="s">
        <v>75</v>
      </c>
      <c r="AY278" s="244" t="s">
        <v>133</v>
      </c>
    </row>
    <row r="279" s="14" customFormat="1">
      <c r="A279" s="14"/>
      <c r="B279" s="245"/>
      <c r="C279" s="246"/>
      <c r="D279" s="236" t="s">
        <v>141</v>
      </c>
      <c r="E279" s="247" t="s">
        <v>1</v>
      </c>
      <c r="F279" s="248" t="s">
        <v>393</v>
      </c>
      <c r="G279" s="246"/>
      <c r="H279" s="249">
        <v>42</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141</v>
      </c>
      <c r="AU279" s="255" t="s">
        <v>85</v>
      </c>
      <c r="AV279" s="14" t="s">
        <v>85</v>
      </c>
      <c r="AW279" s="14" t="s">
        <v>32</v>
      </c>
      <c r="AX279" s="14" t="s">
        <v>83</v>
      </c>
      <c r="AY279" s="255" t="s">
        <v>133</v>
      </c>
    </row>
    <row r="280" s="2" customFormat="1" ht="24.15" customHeight="1">
      <c r="A280" s="39"/>
      <c r="B280" s="40"/>
      <c r="C280" s="220" t="s">
        <v>377</v>
      </c>
      <c r="D280" s="220" t="s">
        <v>135</v>
      </c>
      <c r="E280" s="221" t="s">
        <v>378</v>
      </c>
      <c r="F280" s="222" t="s">
        <v>379</v>
      </c>
      <c r="G280" s="223" t="s">
        <v>138</v>
      </c>
      <c r="H280" s="224">
        <v>36</v>
      </c>
      <c r="I280" s="225"/>
      <c r="J280" s="226">
        <f>ROUND(I280*H280,2)</f>
        <v>0</v>
      </c>
      <c r="K280" s="227"/>
      <c r="L280" s="45"/>
      <c r="M280" s="228" t="s">
        <v>1</v>
      </c>
      <c r="N280" s="229" t="s">
        <v>40</v>
      </c>
      <c r="O280" s="92"/>
      <c r="P280" s="230">
        <f>O280*H280</f>
        <v>0</v>
      </c>
      <c r="Q280" s="230">
        <v>0.13188</v>
      </c>
      <c r="R280" s="230">
        <f>Q280*H280</f>
        <v>4.7476799999999999</v>
      </c>
      <c r="S280" s="230">
        <v>0</v>
      </c>
      <c r="T280" s="231">
        <f>S280*H280</f>
        <v>0</v>
      </c>
      <c r="U280" s="39"/>
      <c r="V280" s="39"/>
      <c r="W280" s="39"/>
      <c r="X280" s="39"/>
      <c r="Y280" s="39"/>
      <c r="Z280" s="39"/>
      <c r="AA280" s="39"/>
      <c r="AB280" s="39"/>
      <c r="AC280" s="39"/>
      <c r="AD280" s="39"/>
      <c r="AE280" s="39"/>
      <c r="AR280" s="232" t="s">
        <v>139</v>
      </c>
      <c r="AT280" s="232" t="s">
        <v>135</v>
      </c>
      <c r="AU280" s="232" t="s">
        <v>85</v>
      </c>
      <c r="AY280" s="18" t="s">
        <v>133</v>
      </c>
      <c r="BE280" s="233">
        <f>IF(N280="základní",J280,0)</f>
        <v>0</v>
      </c>
      <c r="BF280" s="233">
        <f>IF(N280="snížená",J280,0)</f>
        <v>0</v>
      </c>
      <c r="BG280" s="233">
        <f>IF(N280="zákl. přenesená",J280,0)</f>
        <v>0</v>
      </c>
      <c r="BH280" s="233">
        <f>IF(N280="sníž. přenesená",J280,0)</f>
        <v>0</v>
      </c>
      <c r="BI280" s="233">
        <f>IF(N280="nulová",J280,0)</f>
        <v>0</v>
      </c>
      <c r="BJ280" s="18" t="s">
        <v>83</v>
      </c>
      <c r="BK280" s="233">
        <f>ROUND(I280*H280,2)</f>
        <v>0</v>
      </c>
      <c r="BL280" s="18" t="s">
        <v>139</v>
      </c>
      <c r="BM280" s="232" t="s">
        <v>1009</v>
      </c>
    </row>
    <row r="281" s="13" customFormat="1">
      <c r="A281" s="13"/>
      <c r="B281" s="234"/>
      <c r="C281" s="235"/>
      <c r="D281" s="236" t="s">
        <v>141</v>
      </c>
      <c r="E281" s="237" t="s">
        <v>1</v>
      </c>
      <c r="F281" s="238" t="s">
        <v>1010</v>
      </c>
      <c r="G281" s="235"/>
      <c r="H281" s="237" t="s">
        <v>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141</v>
      </c>
      <c r="AU281" s="244" t="s">
        <v>85</v>
      </c>
      <c r="AV281" s="13" t="s">
        <v>83</v>
      </c>
      <c r="AW281" s="13" t="s">
        <v>32</v>
      </c>
      <c r="AX281" s="13" t="s">
        <v>75</v>
      </c>
      <c r="AY281" s="244" t="s">
        <v>133</v>
      </c>
    </row>
    <row r="282" s="14" customFormat="1">
      <c r="A282" s="14"/>
      <c r="B282" s="245"/>
      <c r="C282" s="246"/>
      <c r="D282" s="236" t="s">
        <v>141</v>
      </c>
      <c r="E282" s="247" t="s">
        <v>1</v>
      </c>
      <c r="F282" s="248" t="s">
        <v>360</v>
      </c>
      <c r="G282" s="246"/>
      <c r="H282" s="249">
        <v>36</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141</v>
      </c>
      <c r="AU282" s="255" t="s">
        <v>85</v>
      </c>
      <c r="AV282" s="14" t="s">
        <v>85</v>
      </c>
      <c r="AW282" s="14" t="s">
        <v>32</v>
      </c>
      <c r="AX282" s="14" t="s">
        <v>83</v>
      </c>
      <c r="AY282" s="255" t="s">
        <v>133</v>
      </c>
    </row>
    <row r="283" s="2" customFormat="1" ht="24.15" customHeight="1">
      <c r="A283" s="39"/>
      <c r="B283" s="40"/>
      <c r="C283" s="220" t="s">
        <v>382</v>
      </c>
      <c r="D283" s="220" t="s">
        <v>135</v>
      </c>
      <c r="E283" s="221" t="s">
        <v>383</v>
      </c>
      <c r="F283" s="222" t="s">
        <v>384</v>
      </c>
      <c r="G283" s="223" t="s">
        <v>138</v>
      </c>
      <c r="H283" s="224">
        <v>5.4000000000000004</v>
      </c>
      <c r="I283" s="225"/>
      <c r="J283" s="226">
        <f>ROUND(I283*H283,2)</f>
        <v>0</v>
      </c>
      <c r="K283" s="227"/>
      <c r="L283" s="45"/>
      <c r="M283" s="228" t="s">
        <v>1</v>
      </c>
      <c r="N283" s="229" t="s">
        <v>40</v>
      </c>
      <c r="O283" s="92"/>
      <c r="P283" s="230">
        <f>O283*H283</f>
        <v>0</v>
      </c>
      <c r="Q283" s="230">
        <v>0.13188</v>
      </c>
      <c r="R283" s="230">
        <f>Q283*H283</f>
        <v>0.71215200000000001</v>
      </c>
      <c r="S283" s="230">
        <v>0</v>
      </c>
      <c r="T283" s="231">
        <f>S283*H283</f>
        <v>0</v>
      </c>
      <c r="U283" s="39"/>
      <c r="V283" s="39"/>
      <c r="W283" s="39"/>
      <c r="X283" s="39"/>
      <c r="Y283" s="39"/>
      <c r="Z283" s="39"/>
      <c r="AA283" s="39"/>
      <c r="AB283" s="39"/>
      <c r="AC283" s="39"/>
      <c r="AD283" s="39"/>
      <c r="AE283" s="39"/>
      <c r="AR283" s="232" t="s">
        <v>139</v>
      </c>
      <c r="AT283" s="232" t="s">
        <v>135</v>
      </c>
      <c r="AU283" s="232" t="s">
        <v>85</v>
      </c>
      <c r="AY283" s="18" t="s">
        <v>133</v>
      </c>
      <c r="BE283" s="233">
        <f>IF(N283="základní",J283,0)</f>
        <v>0</v>
      </c>
      <c r="BF283" s="233">
        <f>IF(N283="snížená",J283,0)</f>
        <v>0</v>
      </c>
      <c r="BG283" s="233">
        <f>IF(N283="zákl. přenesená",J283,0)</f>
        <v>0</v>
      </c>
      <c r="BH283" s="233">
        <f>IF(N283="sníž. přenesená",J283,0)</f>
        <v>0</v>
      </c>
      <c r="BI283" s="233">
        <f>IF(N283="nulová",J283,0)</f>
        <v>0</v>
      </c>
      <c r="BJ283" s="18" t="s">
        <v>83</v>
      </c>
      <c r="BK283" s="233">
        <f>ROUND(I283*H283,2)</f>
        <v>0</v>
      </c>
      <c r="BL283" s="18" t="s">
        <v>139</v>
      </c>
      <c r="BM283" s="232" t="s">
        <v>1011</v>
      </c>
    </row>
    <row r="284" s="13" customFormat="1">
      <c r="A284" s="13"/>
      <c r="B284" s="234"/>
      <c r="C284" s="235"/>
      <c r="D284" s="236" t="s">
        <v>141</v>
      </c>
      <c r="E284" s="237" t="s">
        <v>1</v>
      </c>
      <c r="F284" s="238" t="s">
        <v>1012</v>
      </c>
      <c r="G284" s="235"/>
      <c r="H284" s="237" t="s">
        <v>1</v>
      </c>
      <c r="I284" s="239"/>
      <c r="J284" s="235"/>
      <c r="K284" s="235"/>
      <c r="L284" s="240"/>
      <c r="M284" s="241"/>
      <c r="N284" s="242"/>
      <c r="O284" s="242"/>
      <c r="P284" s="242"/>
      <c r="Q284" s="242"/>
      <c r="R284" s="242"/>
      <c r="S284" s="242"/>
      <c r="T284" s="243"/>
      <c r="U284" s="13"/>
      <c r="V284" s="13"/>
      <c r="W284" s="13"/>
      <c r="X284" s="13"/>
      <c r="Y284" s="13"/>
      <c r="Z284" s="13"/>
      <c r="AA284" s="13"/>
      <c r="AB284" s="13"/>
      <c r="AC284" s="13"/>
      <c r="AD284" s="13"/>
      <c r="AE284" s="13"/>
      <c r="AT284" s="244" t="s">
        <v>141</v>
      </c>
      <c r="AU284" s="244" t="s">
        <v>85</v>
      </c>
      <c r="AV284" s="13" t="s">
        <v>83</v>
      </c>
      <c r="AW284" s="13" t="s">
        <v>32</v>
      </c>
      <c r="AX284" s="13" t="s">
        <v>75</v>
      </c>
      <c r="AY284" s="244" t="s">
        <v>133</v>
      </c>
    </row>
    <row r="285" s="14" customFormat="1">
      <c r="A285" s="14"/>
      <c r="B285" s="245"/>
      <c r="C285" s="246"/>
      <c r="D285" s="236" t="s">
        <v>141</v>
      </c>
      <c r="E285" s="247" t="s">
        <v>1</v>
      </c>
      <c r="F285" s="248" t="s">
        <v>1013</v>
      </c>
      <c r="G285" s="246"/>
      <c r="H285" s="249">
        <v>5.4000000000000004</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141</v>
      </c>
      <c r="AU285" s="255" t="s">
        <v>85</v>
      </c>
      <c r="AV285" s="14" t="s">
        <v>85</v>
      </c>
      <c r="AW285" s="14" t="s">
        <v>32</v>
      </c>
      <c r="AX285" s="14" t="s">
        <v>83</v>
      </c>
      <c r="AY285" s="255" t="s">
        <v>133</v>
      </c>
    </row>
    <row r="286" s="2" customFormat="1" ht="24.15" customHeight="1">
      <c r="A286" s="39"/>
      <c r="B286" s="40"/>
      <c r="C286" s="220" t="s">
        <v>387</v>
      </c>
      <c r="D286" s="220" t="s">
        <v>135</v>
      </c>
      <c r="E286" s="221" t="s">
        <v>388</v>
      </c>
      <c r="F286" s="222" t="s">
        <v>389</v>
      </c>
      <c r="G286" s="223" t="s">
        <v>138</v>
      </c>
      <c r="H286" s="224">
        <v>10.800000000000001</v>
      </c>
      <c r="I286" s="225"/>
      <c r="J286" s="226">
        <f>ROUND(I286*H286,2)</f>
        <v>0</v>
      </c>
      <c r="K286" s="227"/>
      <c r="L286" s="45"/>
      <c r="M286" s="228" t="s">
        <v>1</v>
      </c>
      <c r="N286" s="229" t="s">
        <v>40</v>
      </c>
      <c r="O286" s="92"/>
      <c r="P286" s="230">
        <f>O286*H286</f>
        <v>0</v>
      </c>
      <c r="Q286" s="230">
        <v>0.38868999999999998</v>
      </c>
      <c r="R286" s="230">
        <f>Q286*H286</f>
        <v>4.1978520000000001</v>
      </c>
      <c r="S286" s="230">
        <v>0</v>
      </c>
      <c r="T286" s="231">
        <f>S286*H286</f>
        <v>0</v>
      </c>
      <c r="U286" s="39"/>
      <c r="V286" s="39"/>
      <c r="W286" s="39"/>
      <c r="X286" s="39"/>
      <c r="Y286" s="39"/>
      <c r="Z286" s="39"/>
      <c r="AA286" s="39"/>
      <c r="AB286" s="39"/>
      <c r="AC286" s="39"/>
      <c r="AD286" s="39"/>
      <c r="AE286" s="39"/>
      <c r="AR286" s="232" t="s">
        <v>139</v>
      </c>
      <c r="AT286" s="232" t="s">
        <v>135</v>
      </c>
      <c r="AU286" s="232" t="s">
        <v>85</v>
      </c>
      <c r="AY286" s="18" t="s">
        <v>133</v>
      </c>
      <c r="BE286" s="233">
        <f>IF(N286="základní",J286,0)</f>
        <v>0</v>
      </c>
      <c r="BF286" s="233">
        <f>IF(N286="snížená",J286,0)</f>
        <v>0</v>
      </c>
      <c r="BG286" s="233">
        <f>IF(N286="zákl. přenesená",J286,0)</f>
        <v>0</v>
      </c>
      <c r="BH286" s="233">
        <f>IF(N286="sníž. přenesená",J286,0)</f>
        <v>0</v>
      </c>
      <c r="BI286" s="233">
        <f>IF(N286="nulová",J286,0)</f>
        <v>0</v>
      </c>
      <c r="BJ286" s="18" t="s">
        <v>83</v>
      </c>
      <c r="BK286" s="233">
        <f>ROUND(I286*H286,2)</f>
        <v>0</v>
      </c>
      <c r="BL286" s="18" t="s">
        <v>139</v>
      </c>
      <c r="BM286" s="232" t="s">
        <v>1014</v>
      </c>
    </row>
    <row r="287" s="13" customFormat="1">
      <c r="A287" s="13"/>
      <c r="B287" s="234"/>
      <c r="C287" s="235"/>
      <c r="D287" s="236" t="s">
        <v>141</v>
      </c>
      <c r="E287" s="237" t="s">
        <v>1</v>
      </c>
      <c r="F287" s="238" t="s">
        <v>1015</v>
      </c>
      <c r="G287" s="235"/>
      <c r="H287" s="237" t="s">
        <v>1</v>
      </c>
      <c r="I287" s="239"/>
      <c r="J287" s="235"/>
      <c r="K287" s="235"/>
      <c r="L287" s="240"/>
      <c r="M287" s="241"/>
      <c r="N287" s="242"/>
      <c r="O287" s="242"/>
      <c r="P287" s="242"/>
      <c r="Q287" s="242"/>
      <c r="R287" s="242"/>
      <c r="S287" s="242"/>
      <c r="T287" s="243"/>
      <c r="U287" s="13"/>
      <c r="V287" s="13"/>
      <c r="W287" s="13"/>
      <c r="X287" s="13"/>
      <c r="Y287" s="13"/>
      <c r="Z287" s="13"/>
      <c r="AA287" s="13"/>
      <c r="AB287" s="13"/>
      <c r="AC287" s="13"/>
      <c r="AD287" s="13"/>
      <c r="AE287" s="13"/>
      <c r="AT287" s="244" t="s">
        <v>141</v>
      </c>
      <c r="AU287" s="244" t="s">
        <v>85</v>
      </c>
      <c r="AV287" s="13" t="s">
        <v>83</v>
      </c>
      <c r="AW287" s="13" t="s">
        <v>32</v>
      </c>
      <c r="AX287" s="13" t="s">
        <v>75</v>
      </c>
      <c r="AY287" s="244" t="s">
        <v>133</v>
      </c>
    </row>
    <row r="288" s="14" customFormat="1">
      <c r="A288" s="14"/>
      <c r="B288" s="245"/>
      <c r="C288" s="246"/>
      <c r="D288" s="236" t="s">
        <v>141</v>
      </c>
      <c r="E288" s="247" t="s">
        <v>1</v>
      </c>
      <c r="F288" s="248" t="s">
        <v>1016</v>
      </c>
      <c r="G288" s="246"/>
      <c r="H288" s="249">
        <v>10.800000000000001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141</v>
      </c>
      <c r="AU288" s="255" t="s">
        <v>85</v>
      </c>
      <c r="AV288" s="14" t="s">
        <v>85</v>
      </c>
      <c r="AW288" s="14" t="s">
        <v>32</v>
      </c>
      <c r="AX288" s="14" t="s">
        <v>83</v>
      </c>
      <c r="AY288" s="255" t="s">
        <v>133</v>
      </c>
    </row>
    <row r="289" s="2" customFormat="1" ht="24.15" customHeight="1">
      <c r="A289" s="39"/>
      <c r="B289" s="40"/>
      <c r="C289" s="220" t="s">
        <v>393</v>
      </c>
      <c r="D289" s="220" t="s">
        <v>135</v>
      </c>
      <c r="E289" s="221" t="s">
        <v>394</v>
      </c>
      <c r="F289" s="222" t="s">
        <v>395</v>
      </c>
      <c r="G289" s="223" t="s">
        <v>138</v>
      </c>
      <c r="H289" s="224">
        <v>31</v>
      </c>
      <c r="I289" s="225"/>
      <c r="J289" s="226">
        <f>ROUND(I289*H289,2)</f>
        <v>0</v>
      </c>
      <c r="K289" s="227"/>
      <c r="L289" s="45"/>
      <c r="M289" s="228" t="s">
        <v>1</v>
      </c>
      <c r="N289" s="229" t="s">
        <v>40</v>
      </c>
      <c r="O289" s="92"/>
      <c r="P289" s="230">
        <f>O289*H289</f>
        <v>0</v>
      </c>
      <c r="Q289" s="230">
        <v>0.33206000000000002</v>
      </c>
      <c r="R289" s="230">
        <f>Q289*H289</f>
        <v>10.293860000000001</v>
      </c>
      <c r="S289" s="230">
        <v>0</v>
      </c>
      <c r="T289" s="231">
        <f>S289*H289</f>
        <v>0</v>
      </c>
      <c r="U289" s="39"/>
      <c r="V289" s="39"/>
      <c r="W289" s="39"/>
      <c r="X289" s="39"/>
      <c r="Y289" s="39"/>
      <c r="Z289" s="39"/>
      <c r="AA289" s="39"/>
      <c r="AB289" s="39"/>
      <c r="AC289" s="39"/>
      <c r="AD289" s="39"/>
      <c r="AE289" s="39"/>
      <c r="AR289" s="232" t="s">
        <v>139</v>
      </c>
      <c r="AT289" s="232" t="s">
        <v>135</v>
      </c>
      <c r="AU289" s="232" t="s">
        <v>85</v>
      </c>
      <c r="AY289" s="18" t="s">
        <v>133</v>
      </c>
      <c r="BE289" s="233">
        <f>IF(N289="základní",J289,0)</f>
        <v>0</v>
      </c>
      <c r="BF289" s="233">
        <f>IF(N289="snížená",J289,0)</f>
        <v>0</v>
      </c>
      <c r="BG289" s="233">
        <f>IF(N289="zákl. přenesená",J289,0)</f>
        <v>0</v>
      </c>
      <c r="BH289" s="233">
        <f>IF(N289="sníž. přenesená",J289,0)</f>
        <v>0</v>
      </c>
      <c r="BI289" s="233">
        <f>IF(N289="nulová",J289,0)</f>
        <v>0</v>
      </c>
      <c r="BJ289" s="18" t="s">
        <v>83</v>
      </c>
      <c r="BK289" s="233">
        <f>ROUND(I289*H289,2)</f>
        <v>0</v>
      </c>
      <c r="BL289" s="18" t="s">
        <v>139</v>
      </c>
      <c r="BM289" s="232" t="s">
        <v>1017</v>
      </c>
    </row>
    <row r="290" s="13" customFormat="1">
      <c r="A290" s="13"/>
      <c r="B290" s="234"/>
      <c r="C290" s="235"/>
      <c r="D290" s="236" t="s">
        <v>141</v>
      </c>
      <c r="E290" s="237" t="s">
        <v>1</v>
      </c>
      <c r="F290" s="238" t="s">
        <v>1018</v>
      </c>
      <c r="G290" s="235"/>
      <c r="H290" s="237" t="s">
        <v>1</v>
      </c>
      <c r="I290" s="239"/>
      <c r="J290" s="235"/>
      <c r="K290" s="235"/>
      <c r="L290" s="240"/>
      <c r="M290" s="241"/>
      <c r="N290" s="242"/>
      <c r="O290" s="242"/>
      <c r="P290" s="242"/>
      <c r="Q290" s="242"/>
      <c r="R290" s="242"/>
      <c r="S290" s="242"/>
      <c r="T290" s="243"/>
      <c r="U290" s="13"/>
      <c r="V290" s="13"/>
      <c r="W290" s="13"/>
      <c r="X290" s="13"/>
      <c r="Y290" s="13"/>
      <c r="Z290" s="13"/>
      <c r="AA290" s="13"/>
      <c r="AB290" s="13"/>
      <c r="AC290" s="13"/>
      <c r="AD290" s="13"/>
      <c r="AE290" s="13"/>
      <c r="AT290" s="244" t="s">
        <v>141</v>
      </c>
      <c r="AU290" s="244" t="s">
        <v>85</v>
      </c>
      <c r="AV290" s="13" t="s">
        <v>83</v>
      </c>
      <c r="AW290" s="13" t="s">
        <v>32</v>
      </c>
      <c r="AX290" s="13" t="s">
        <v>75</v>
      </c>
      <c r="AY290" s="244" t="s">
        <v>133</v>
      </c>
    </row>
    <row r="291" s="14" customFormat="1">
      <c r="A291" s="14"/>
      <c r="B291" s="245"/>
      <c r="C291" s="246"/>
      <c r="D291" s="236" t="s">
        <v>141</v>
      </c>
      <c r="E291" s="247" t="s">
        <v>1</v>
      </c>
      <c r="F291" s="248" t="s">
        <v>330</v>
      </c>
      <c r="G291" s="246"/>
      <c r="H291" s="249">
        <v>31</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141</v>
      </c>
      <c r="AU291" s="255" t="s">
        <v>85</v>
      </c>
      <c r="AV291" s="14" t="s">
        <v>85</v>
      </c>
      <c r="AW291" s="14" t="s">
        <v>32</v>
      </c>
      <c r="AX291" s="14" t="s">
        <v>83</v>
      </c>
      <c r="AY291" s="255" t="s">
        <v>133</v>
      </c>
    </row>
    <row r="292" s="2" customFormat="1" ht="16.5" customHeight="1">
      <c r="A292" s="39"/>
      <c r="B292" s="40"/>
      <c r="C292" s="220" t="s">
        <v>398</v>
      </c>
      <c r="D292" s="220" t="s">
        <v>135</v>
      </c>
      <c r="E292" s="221" t="s">
        <v>399</v>
      </c>
      <c r="F292" s="222" t="s">
        <v>400</v>
      </c>
      <c r="G292" s="223" t="s">
        <v>138</v>
      </c>
      <c r="H292" s="224">
        <v>45.899999999999999</v>
      </c>
      <c r="I292" s="225"/>
      <c r="J292" s="226">
        <f>ROUND(I292*H292,2)</f>
        <v>0</v>
      </c>
      <c r="K292" s="227"/>
      <c r="L292" s="45"/>
      <c r="M292" s="228" t="s">
        <v>1</v>
      </c>
      <c r="N292" s="229" t="s">
        <v>40</v>
      </c>
      <c r="O292" s="92"/>
      <c r="P292" s="230">
        <f>O292*H292</f>
        <v>0</v>
      </c>
      <c r="Q292" s="230">
        <v>0.0060099999999999997</v>
      </c>
      <c r="R292" s="230">
        <f>Q292*H292</f>
        <v>0.27585899999999997</v>
      </c>
      <c r="S292" s="230">
        <v>0</v>
      </c>
      <c r="T292" s="231">
        <f>S292*H292</f>
        <v>0</v>
      </c>
      <c r="U292" s="39"/>
      <c r="V292" s="39"/>
      <c r="W292" s="39"/>
      <c r="X292" s="39"/>
      <c r="Y292" s="39"/>
      <c r="Z292" s="39"/>
      <c r="AA292" s="39"/>
      <c r="AB292" s="39"/>
      <c r="AC292" s="39"/>
      <c r="AD292" s="39"/>
      <c r="AE292" s="39"/>
      <c r="AR292" s="232" t="s">
        <v>139</v>
      </c>
      <c r="AT292" s="232" t="s">
        <v>135</v>
      </c>
      <c r="AU292" s="232" t="s">
        <v>85</v>
      </c>
      <c r="AY292" s="18" t="s">
        <v>133</v>
      </c>
      <c r="BE292" s="233">
        <f>IF(N292="základní",J292,0)</f>
        <v>0</v>
      </c>
      <c r="BF292" s="233">
        <f>IF(N292="snížená",J292,0)</f>
        <v>0</v>
      </c>
      <c r="BG292" s="233">
        <f>IF(N292="zákl. přenesená",J292,0)</f>
        <v>0</v>
      </c>
      <c r="BH292" s="233">
        <f>IF(N292="sníž. přenesená",J292,0)</f>
        <v>0</v>
      </c>
      <c r="BI292" s="233">
        <f>IF(N292="nulová",J292,0)</f>
        <v>0</v>
      </c>
      <c r="BJ292" s="18" t="s">
        <v>83</v>
      </c>
      <c r="BK292" s="233">
        <f>ROUND(I292*H292,2)</f>
        <v>0</v>
      </c>
      <c r="BL292" s="18" t="s">
        <v>139</v>
      </c>
      <c r="BM292" s="232" t="s">
        <v>1019</v>
      </c>
    </row>
    <row r="293" s="13" customFormat="1">
      <c r="A293" s="13"/>
      <c r="B293" s="234"/>
      <c r="C293" s="235"/>
      <c r="D293" s="236" t="s">
        <v>141</v>
      </c>
      <c r="E293" s="237" t="s">
        <v>1</v>
      </c>
      <c r="F293" s="238" t="s">
        <v>1020</v>
      </c>
      <c r="G293" s="235"/>
      <c r="H293" s="237" t="s">
        <v>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141</v>
      </c>
      <c r="AU293" s="244" t="s">
        <v>85</v>
      </c>
      <c r="AV293" s="13" t="s">
        <v>83</v>
      </c>
      <c r="AW293" s="13" t="s">
        <v>32</v>
      </c>
      <c r="AX293" s="13" t="s">
        <v>75</v>
      </c>
      <c r="AY293" s="244" t="s">
        <v>133</v>
      </c>
    </row>
    <row r="294" s="14" customFormat="1">
      <c r="A294" s="14"/>
      <c r="B294" s="245"/>
      <c r="C294" s="246"/>
      <c r="D294" s="236" t="s">
        <v>141</v>
      </c>
      <c r="E294" s="247" t="s">
        <v>1</v>
      </c>
      <c r="F294" s="248" t="s">
        <v>360</v>
      </c>
      <c r="G294" s="246"/>
      <c r="H294" s="249">
        <v>36</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141</v>
      </c>
      <c r="AU294" s="255" t="s">
        <v>85</v>
      </c>
      <c r="AV294" s="14" t="s">
        <v>85</v>
      </c>
      <c r="AW294" s="14" t="s">
        <v>32</v>
      </c>
      <c r="AX294" s="14" t="s">
        <v>75</v>
      </c>
      <c r="AY294" s="255" t="s">
        <v>133</v>
      </c>
    </row>
    <row r="295" s="13" customFormat="1">
      <c r="A295" s="13"/>
      <c r="B295" s="234"/>
      <c r="C295" s="235"/>
      <c r="D295" s="236" t="s">
        <v>141</v>
      </c>
      <c r="E295" s="237" t="s">
        <v>1</v>
      </c>
      <c r="F295" s="238" t="s">
        <v>1021</v>
      </c>
      <c r="G295" s="235"/>
      <c r="H295" s="237" t="s">
        <v>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141</v>
      </c>
      <c r="AU295" s="244" t="s">
        <v>85</v>
      </c>
      <c r="AV295" s="13" t="s">
        <v>83</v>
      </c>
      <c r="AW295" s="13" t="s">
        <v>32</v>
      </c>
      <c r="AX295" s="13" t="s">
        <v>75</v>
      </c>
      <c r="AY295" s="244" t="s">
        <v>133</v>
      </c>
    </row>
    <row r="296" s="14" customFormat="1">
      <c r="A296" s="14"/>
      <c r="B296" s="245"/>
      <c r="C296" s="246"/>
      <c r="D296" s="236" t="s">
        <v>141</v>
      </c>
      <c r="E296" s="247" t="s">
        <v>1</v>
      </c>
      <c r="F296" s="248" t="s">
        <v>901</v>
      </c>
      <c r="G296" s="246"/>
      <c r="H296" s="249">
        <v>9.9000000000000004</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141</v>
      </c>
      <c r="AU296" s="255" t="s">
        <v>85</v>
      </c>
      <c r="AV296" s="14" t="s">
        <v>85</v>
      </c>
      <c r="AW296" s="14" t="s">
        <v>32</v>
      </c>
      <c r="AX296" s="14" t="s">
        <v>75</v>
      </c>
      <c r="AY296" s="255" t="s">
        <v>133</v>
      </c>
    </row>
    <row r="297" s="15" customFormat="1">
      <c r="A297" s="15"/>
      <c r="B297" s="256"/>
      <c r="C297" s="257"/>
      <c r="D297" s="236" t="s">
        <v>141</v>
      </c>
      <c r="E297" s="258" t="s">
        <v>1</v>
      </c>
      <c r="F297" s="259" t="s">
        <v>152</v>
      </c>
      <c r="G297" s="257"/>
      <c r="H297" s="260">
        <v>45.899999999999999</v>
      </c>
      <c r="I297" s="261"/>
      <c r="J297" s="257"/>
      <c r="K297" s="257"/>
      <c r="L297" s="262"/>
      <c r="M297" s="263"/>
      <c r="N297" s="264"/>
      <c r="O297" s="264"/>
      <c r="P297" s="264"/>
      <c r="Q297" s="264"/>
      <c r="R297" s="264"/>
      <c r="S297" s="264"/>
      <c r="T297" s="265"/>
      <c r="U297" s="15"/>
      <c r="V297" s="15"/>
      <c r="W297" s="15"/>
      <c r="X297" s="15"/>
      <c r="Y297" s="15"/>
      <c r="Z297" s="15"/>
      <c r="AA297" s="15"/>
      <c r="AB297" s="15"/>
      <c r="AC297" s="15"/>
      <c r="AD297" s="15"/>
      <c r="AE297" s="15"/>
      <c r="AT297" s="266" t="s">
        <v>141</v>
      </c>
      <c r="AU297" s="266" t="s">
        <v>85</v>
      </c>
      <c r="AV297" s="15" t="s">
        <v>139</v>
      </c>
      <c r="AW297" s="15" t="s">
        <v>32</v>
      </c>
      <c r="AX297" s="15" t="s">
        <v>83</v>
      </c>
      <c r="AY297" s="266" t="s">
        <v>133</v>
      </c>
    </row>
    <row r="298" s="2" customFormat="1" ht="16.5" customHeight="1">
      <c r="A298" s="39"/>
      <c r="B298" s="40"/>
      <c r="C298" s="220" t="s">
        <v>404</v>
      </c>
      <c r="D298" s="220" t="s">
        <v>135</v>
      </c>
      <c r="E298" s="221" t="s">
        <v>405</v>
      </c>
      <c r="F298" s="222" t="s">
        <v>406</v>
      </c>
      <c r="G298" s="223" t="s">
        <v>138</v>
      </c>
      <c r="H298" s="224">
        <v>89</v>
      </c>
      <c r="I298" s="225"/>
      <c r="J298" s="226">
        <f>ROUND(I298*H298,2)</f>
        <v>0</v>
      </c>
      <c r="K298" s="227"/>
      <c r="L298" s="45"/>
      <c r="M298" s="228" t="s">
        <v>1</v>
      </c>
      <c r="N298" s="229" t="s">
        <v>40</v>
      </c>
      <c r="O298" s="92"/>
      <c r="P298" s="230">
        <f>O298*H298</f>
        <v>0</v>
      </c>
      <c r="Q298" s="230">
        <v>0.00051000000000000004</v>
      </c>
      <c r="R298" s="230">
        <f>Q298*H298</f>
        <v>0.04539</v>
      </c>
      <c r="S298" s="230">
        <v>0</v>
      </c>
      <c r="T298" s="231">
        <f>S298*H298</f>
        <v>0</v>
      </c>
      <c r="U298" s="39"/>
      <c r="V298" s="39"/>
      <c r="W298" s="39"/>
      <c r="X298" s="39"/>
      <c r="Y298" s="39"/>
      <c r="Z298" s="39"/>
      <c r="AA298" s="39"/>
      <c r="AB298" s="39"/>
      <c r="AC298" s="39"/>
      <c r="AD298" s="39"/>
      <c r="AE298" s="39"/>
      <c r="AR298" s="232" t="s">
        <v>139</v>
      </c>
      <c r="AT298" s="232" t="s">
        <v>135</v>
      </c>
      <c r="AU298" s="232" t="s">
        <v>85</v>
      </c>
      <c r="AY298" s="18" t="s">
        <v>133</v>
      </c>
      <c r="BE298" s="233">
        <f>IF(N298="základní",J298,0)</f>
        <v>0</v>
      </c>
      <c r="BF298" s="233">
        <f>IF(N298="snížená",J298,0)</f>
        <v>0</v>
      </c>
      <c r="BG298" s="233">
        <f>IF(N298="zákl. přenesená",J298,0)</f>
        <v>0</v>
      </c>
      <c r="BH298" s="233">
        <f>IF(N298="sníž. přenesená",J298,0)</f>
        <v>0</v>
      </c>
      <c r="BI298" s="233">
        <f>IF(N298="nulová",J298,0)</f>
        <v>0</v>
      </c>
      <c r="BJ298" s="18" t="s">
        <v>83</v>
      </c>
      <c r="BK298" s="233">
        <f>ROUND(I298*H298,2)</f>
        <v>0</v>
      </c>
      <c r="BL298" s="18" t="s">
        <v>139</v>
      </c>
      <c r="BM298" s="232" t="s">
        <v>1022</v>
      </c>
    </row>
    <row r="299" s="13" customFormat="1">
      <c r="A299" s="13"/>
      <c r="B299" s="234"/>
      <c r="C299" s="235"/>
      <c r="D299" s="236" t="s">
        <v>141</v>
      </c>
      <c r="E299" s="237" t="s">
        <v>1</v>
      </c>
      <c r="F299" s="238" t="s">
        <v>1023</v>
      </c>
      <c r="G299" s="235"/>
      <c r="H299" s="237" t="s">
        <v>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141</v>
      </c>
      <c r="AU299" s="244" t="s">
        <v>85</v>
      </c>
      <c r="AV299" s="13" t="s">
        <v>83</v>
      </c>
      <c r="AW299" s="13" t="s">
        <v>32</v>
      </c>
      <c r="AX299" s="13" t="s">
        <v>75</v>
      </c>
      <c r="AY299" s="244" t="s">
        <v>133</v>
      </c>
    </row>
    <row r="300" s="14" customFormat="1">
      <c r="A300" s="14"/>
      <c r="B300" s="245"/>
      <c r="C300" s="246"/>
      <c r="D300" s="236" t="s">
        <v>141</v>
      </c>
      <c r="E300" s="247" t="s">
        <v>1</v>
      </c>
      <c r="F300" s="248" t="s">
        <v>1024</v>
      </c>
      <c r="G300" s="246"/>
      <c r="H300" s="249">
        <v>89</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141</v>
      </c>
      <c r="AU300" s="255" t="s">
        <v>85</v>
      </c>
      <c r="AV300" s="14" t="s">
        <v>85</v>
      </c>
      <c r="AW300" s="14" t="s">
        <v>32</v>
      </c>
      <c r="AX300" s="14" t="s">
        <v>83</v>
      </c>
      <c r="AY300" s="255" t="s">
        <v>133</v>
      </c>
    </row>
    <row r="301" s="2" customFormat="1" ht="24.15" customHeight="1">
      <c r="A301" s="39"/>
      <c r="B301" s="40"/>
      <c r="C301" s="220" t="s">
        <v>410</v>
      </c>
      <c r="D301" s="220" t="s">
        <v>135</v>
      </c>
      <c r="E301" s="221" t="s">
        <v>411</v>
      </c>
      <c r="F301" s="222" t="s">
        <v>412</v>
      </c>
      <c r="G301" s="223" t="s">
        <v>138</v>
      </c>
      <c r="H301" s="224">
        <v>47</v>
      </c>
      <c r="I301" s="225"/>
      <c r="J301" s="226">
        <f>ROUND(I301*H301,2)</f>
        <v>0</v>
      </c>
      <c r="K301" s="227"/>
      <c r="L301" s="45"/>
      <c r="M301" s="228" t="s">
        <v>1</v>
      </c>
      <c r="N301" s="229" t="s">
        <v>40</v>
      </c>
      <c r="O301" s="92"/>
      <c r="P301" s="230">
        <f>O301*H301</f>
        <v>0</v>
      </c>
      <c r="Q301" s="230">
        <v>0.10373</v>
      </c>
      <c r="R301" s="230">
        <f>Q301*H301</f>
        <v>4.8753099999999998</v>
      </c>
      <c r="S301" s="230">
        <v>0</v>
      </c>
      <c r="T301" s="231">
        <f>S301*H301</f>
        <v>0</v>
      </c>
      <c r="U301" s="39"/>
      <c r="V301" s="39"/>
      <c r="W301" s="39"/>
      <c r="X301" s="39"/>
      <c r="Y301" s="39"/>
      <c r="Z301" s="39"/>
      <c r="AA301" s="39"/>
      <c r="AB301" s="39"/>
      <c r="AC301" s="39"/>
      <c r="AD301" s="39"/>
      <c r="AE301" s="39"/>
      <c r="AR301" s="232" t="s">
        <v>139</v>
      </c>
      <c r="AT301" s="232" t="s">
        <v>135</v>
      </c>
      <c r="AU301" s="232" t="s">
        <v>85</v>
      </c>
      <c r="AY301" s="18" t="s">
        <v>133</v>
      </c>
      <c r="BE301" s="233">
        <f>IF(N301="základní",J301,0)</f>
        <v>0</v>
      </c>
      <c r="BF301" s="233">
        <f>IF(N301="snížená",J301,0)</f>
        <v>0</v>
      </c>
      <c r="BG301" s="233">
        <f>IF(N301="zákl. přenesená",J301,0)</f>
        <v>0</v>
      </c>
      <c r="BH301" s="233">
        <f>IF(N301="sníž. přenesená",J301,0)</f>
        <v>0</v>
      </c>
      <c r="BI301" s="233">
        <f>IF(N301="nulová",J301,0)</f>
        <v>0</v>
      </c>
      <c r="BJ301" s="18" t="s">
        <v>83</v>
      </c>
      <c r="BK301" s="233">
        <f>ROUND(I301*H301,2)</f>
        <v>0</v>
      </c>
      <c r="BL301" s="18" t="s">
        <v>139</v>
      </c>
      <c r="BM301" s="232" t="s">
        <v>1025</v>
      </c>
    </row>
    <row r="302" s="13" customFormat="1">
      <c r="A302" s="13"/>
      <c r="B302" s="234"/>
      <c r="C302" s="235"/>
      <c r="D302" s="236" t="s">
        <v>141</v>
      </c>
      <c r="E302" s="237" t="s">
        <v>1</v>
      </c>
      <c r="F302" s="238" t="s">
        <v>1026</v>
      </c>
      <c r="G302" s="235"/>
      <c r="H302" s="237" t="s">
        <v>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141</v>
      </c>
      <c r="AU302" s="244" t="s">
        <v>85</v>
      </c>
      <c r="AV302" s="13" t="s">
        <v>83</v>
      </c>
      <c r="AW302" s="13" t="s">
        <v>32</v>
      </c>
      <c r="AX302" s="13" t="s">
        <v>75</v>
      </c>
      <c r="AY302" s="244" t="s">
        <v>133</v>
      </c>
    </row>
    <row r="303" s="14" customFormat="1">
      <c r="A303" s="14"/>
      <c r="B303" s="245"/>
      <c r="C303" s="246"/>
      <c r="D303" s="236" t="s">
        <v>141</v>
      </c>
      <c r="E303" s="247" t="s">
        <v>1</v>
      </c>
      <c r="F303" s="248" t="s">
        <v>420</v>
      </c>
      <c r="G303" s="246"/>
      <c r="H303" s="249">
        <v>47</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141</v>
      </c>
      <c r="AU303" s="255" t="s">
        <v>85</v>
      </c>
      <c r="AV303" s="14" t="s">
        <v>85</v>
      </c>
      <c r="AW303" s="14" t="s">
        <v>32</v>
      </c>
      <c r="AX303" s="14" t="s">
        <v>83</v>
      </c>
      <c r="AY303" s="255" t="s">
        <v>133</v>
      </c>
    </row>
    <row r="304" s="2" customFormat="1" ht="24.15" customHeight="1">
      <c r="A304" s="39"/>
      <c r="B304" s="40"/>
      <c r="C304" s="220" t="s">
        <v>415</v>
      </c>
      <c r="D304" s="220" t="s">
        <v>135</v>
      </c>
      <c r="E304" s="221" t="s">
        <v>1027</v>
      </c>
      <c r="F304" s="222" t="s">
        <v>1028</v>
      </c>
      <c r="G304" s="223" t="s">
        <v>138</v>
      </c>
      <c r="H304" s="224">
        <v>9.9000000000000004</v>
      </c>
      <c r="I304" s="225"/>
      <c r="J304" s="226">
        <f>ROUND(I304*H304,2)</f>
        <v>0</v>
      </c>
      <c r="K304" s="227"/>
      <c r="L304" s="45"/>
      <c r="M304" s="228" t="s">
        <v>1</v>
      </c>
      <c r="N304" s="229" t="s">
        <v>40</v>
      </c>
      <c r="O304" s="92"/>
      <c r="P304" s="230">
        <f>O304*H304</f>
        <v>0</v>
      </c>
      <c r="Q304" s="230">
        <v>0.12966</v>
      </c>
      <c r="R304" s="230">
        <f>Q304*H304</f>
        <v>1.2836339999999999</v>
      </c>
      <c r="S304" s="230">
        <v>0</v>
      </c>
      <c r="T304" s="231">
        <f>S304*H304</f>
        <v>0</v>
      </c>
      <c r="U304" s="39"/>
      <c r="V304" s="39"/>
      <c r="W304" s="39"/>
      <c r="X304" s="39"/>
      <c r="Y304" s="39"/>
      <c r="Z304" s="39"/>
      <c r="AA304" s="39"/>
      <c r="AB304" s="39"/>
      <c r="AC304" s="39"/>
      <c r="AD304" s="39"/>
      <c r="AE304" s="39"/>
      <c r="AR304" s="232" t="s">
        <v>139</v>
      </c>
      <c r="AT304" s="232" t="s">
        <v>135</v>
      </c>
      <c r="AU304" s="232" t="s">
        <v>85</v>
      </c>
      <c r="AY304" s="18" t="s">
        <v>133</v>
      </c>
      <c r="BE304" s="233">
        <f>IF(N304="základní",J304,0)</f>
        <v>0</v>
      </c>
      <c r="BF304" s="233">
        <f>IF(N304="snížená",J304,0)</f>
        <v>0</v>
      </c>
      <c r="BG304" s="233">
        <f>IF(N304="zákl. přenesená",J304,0)</f>
        <v>0</v>
      </c>
      <c r="BH304" s="233">
        <f>IF(N304="sníž. přenesená",J304,0)</f>
        <v>0</v>
      </c>
      <c r="BI304" s="233">
        <f>IF(N304="nulová",J304,0)</f>
        <v>0</v>
      </c>
      <c r="BJ304" s="18" t="s">
        <v>83</v>
      </c>
      <c r="BK304" s="233">
        <f>ROUND(I304*H304,2)</f>
        <v>0</v>
      </c>
      <c r="BL304" s="18" t="s">
        <v>139</v>
      </c>
      <c r="BM304" s="232" t="s">
        <v>1029</v>
      </c>
    </row>
    <row r="305" s="13" customFormat="1">
      <c r="A305" s="13"/>
      <c r="B305" s="234"/>
      <c r="C305" s="235"/>
      <c r="D305" s="236" t="s">
        <v>141</v>
      </c>
      <c r="E305" s="237" t="s">
        <v>1</v>
      </c>
      <c r="F305" s="238" t="s">
        <v>1030</v>
      </c>
      <c r="G305" s="235"/>
      <c r="H305" s="237" t="s">
        <v>1</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141</v>
      </c>
      <c r="AU305" s="244" t="s">
        <v>85</v>
      </c>
      <c r="AV305" s="13" t="s">
        <v>83</v>
      </c>
      <c r="AW305" s="13" t="s">
        <v>32</v>
      </c>
      <c r="AX305" s="13" t="s">
        <v>75</v>
      </c>
      <c r="AY305" s="244" t="s">
        <v>133</v>
      </c>
    </row>
    <row r="306" s="14" customFormat="1">
      <c r="A306" s="14"/>
      <c r="B306" s="245"/>
      <c r="C306" s="246"/>
      <c r="D306" s="236" t="s">
        <v>141</v>
      </c>
      <c r="E306" s="247" t="s">
        <v>1</v>
      </c>
      <c r="F306" s="248" t="s">
        <v>901</v>
      </c>
      <c r="G306" s="246"/>
      <c r="H306" s="249">
        <v>9.9000000000000004</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141</v>
      </c>
      <c r="AU306" s="255" t="s">
        <v>85</v>
      </c>
      <c r="AV306" s="14" t="s">
        <v>85</v>
      </c>
      <c r="AW306" s="14" t="s">
        <v>32</v>
      </c>
      <c r="AX306" s="14" t="s">
        <v>83</v>
      </c>
      <c r="AY306" s="255" t="s">
        <v>133</v>
      </c>
    </row>
    <row r="307" s="2" customFormat="1" ht="24.15" customHeight="1">
      <c r="A307" s="39"/>
      <c r="B307" s="40"/>
      <c r="C307" s="220" t="s">
        <v>420</v>
      </c>
      <c r="D307" s="220" t="s">
        <v>135</v>
      </c>
      <c r="E307" s="221" t="s">
        <v>421</v>
      </c>
      <c r="F307" s="222" t="s">
        <v>422</v>
      </c>
      <c r="G307" s="223" t="s">
        <v>138</v>
      </c>
      <c r="H307" s="224">
        <v>42</v>
      </c>
      <c r="I307" s="225"/>
      <c r="J307" s="226">
        <f>ROUND(I307*H307,2)</f>
        <v>0</v>
      </c>
      <c r="K307" s="227"/>
      <c r="L307" s="45"/>
      <c r="M307" s="228" t="s">
        <v>1</v>
      </c>
      <c r="N307" s="229" t="s">
        <v>40</v>
      </c>
      <c r="O307" s="92"/>
      <c r="P307" s="230">
        <f>O307*H307</f>
        <v>0</v>
      </c>
      <c r="Q307" s="230">
        <v>0.15559000000000001</v>
      </c>
      <c r="R307" s="230">
        <f>Q307*H307</f>
        <v>6.5347800000000005</v>
      </c>
      <c r="S307" s="230">
        <v>0</v>
      </c>
      <c r="T307" s="231">
        <f>S307*H307</f>
        <v>0</v>
      </c>
      <c r="U307" s="39"/>
      <c r="V307" s="39"/>
      <c r="W307" s="39"/>
      <c r="X307" s="39"/>
      <c r="Y307" s="39"/>
      <c r="Z307" s="39"/>
      <c r="AA307" s="39"/>
      <c r="AB307" s="39"/>
      <c r="AC307" s="39"/>
      <c r="AD307" s="39"/>
      <c r="AE307" s="39"/>
      <c r="AR307" s="232" t="s">
        <v>139</v>
      </c>
      <c r="AT307" s="232" t="s">
        <v>135</v>
      </c>
      <c r="AU307" s="232" t="s">
        <v>85</v>
      </c>
      <c r="AY307" s="18" t="s">
        <v>133</v>
      </c>
      <c r="BE307" s="233">
        <f>IF(N307="základní",J307,0)</f>
        <v>0</v>
      </c>
      <c r="BF307" s="233">
        <f>IF(N307="snížená",J307,0)</f>
        <v>0</v>
      </c>
      <c r="BG307" s="233">
        <f>IF(N307="zákl. přenesená",J307,0)</f>
        <v>0</v>
      </c>
      <c r="BH307" s="233">
        <f>IF(N307="sníž. přenesená",J307,0)</f>
        <v>0</v>
      </c>
      <c r="BI307" s="233">
        <f>IF(N307="nulová",J307,0)</f>
        <v>0</v>
      </c>
      <c r="BJ307" s="18" t="s">
        <v>83</v>
      </c>
      <c r="BK307" s="233">
        <f>ROUND(I307*H307,2)</f>
        <v>0</v>
      </c>
      <c r="BL307" s="18" t="s">
        <v>139</v>
      </c>
      <c r="BM307" s="232" t="s">
        <v>1031</v>
      </c>
    </row>
    <row r="308" s="13" customFormat="1">
      <c r="A308" s="13"/>
      <c r="B308" s="234"/>
      <c r="C308" s="235"/>
      <c r="D308" s="236" t="s">
        <v>141</v>
      </c>
      <c r="E308" s="237" t="s">
        <v>1</v>
      </c>
      <c r="F308" s="238" t="s">
        <v>1032</v>
      </c>
      <c r="G308" s="235"/>
      <c r="H308" s="237" t="s">
        <v>1</v>
      </c>
      <c r="I308" s="239"/>
      <c r="J308" s="235"/>
      <c r="K308" s="235"/>
      <c r="L308" s="240"/>
      <c r="M308" s="241"/>
      <c r="N308" s="242"/>
      <c r="O308" s="242"/>
      <c r="P308" s="242"/>
      <c r="Q308" s="242"/>
      <c r="R308" s="242"/>
      <c r="S308" s="242"/>
      <c r="T308" s="243"/>
      <c r="U308" s="13"/>
      <c r="V308" s="13"/>
      <c r="W308" s="13"/>
      <c r="X308" s="13"/>
      <c r="Y308" s="13"/>
      <c r="Z308" s="13"/>
      <c r="AA308" s="13"/>
      <c r="AB308" s="13"/>
      <c r="AC308" s="13"/>
      <c r="AD308" s="13"/>
      <c r="AE308" s="13"/>
      <c r="AT308" s="244" t="s">
        <v>141</v>
      </c>
      <c r="AU308" s="244" t="s">
        <v>85</v>
      </c>
      <c r="AV308" s="13" t="s">
        <v>83</v>
      </c>
      <c r="AW308" s="13" t="s">
        <v>32</v>
      </c>
      <c r="AX308" s="13" t="s">
        <v>75</v>
      </c>
      <c r="AY308" s="244" t="s">
        <v>133</v>
      </c>
    </row>
    <row r="309" s="14" customFormat="1">
      <c r="A309" s="14"/>
      <c r="B309" s="245"/>
      <c r="C309" s="246"/>
      <c r="D309" s="236" t="s">
        <v>141</v>
      </c>
      <c r="E309" s="247" t="s">
        <v>1</v>
      </c>
      <c r="F309" s="248" t="s">
        <v>393</v>
      </c>
      <c r="G309" s="246"/>
      <c r="H309" s="249">
        <v>42</v>
      </c>
      <c r="I309" s="250"/>
      <c r="J309" s="246"/>
      <c r="K309" s="246"/>
      <c r="L309" s="251"/>
      <c r="M309" s="252"/>
      <c r="N309" s="253"/>
      <c r="O309" s="253"/>
      <c r="P309" s="253"/>
      <c r="Q309" s="253"/>
      <c r="R309" s="253"/>
      <c r="S309" s="253"/>
      <c r="T309" s="254"/>
      <c r="U309" s="14"/>
      <c r="V309" s="14"/>
      <c r="W309" s="14"/>
      <c r="X309" s="14"/>
      <c r="Y309" s="14"/>
      <c r="Z309" s="14"/>
      <c r="AA309" s="14"/>
      <c r="AB309" s="14"/>
      <c r="AC309" s="14"/>
      <c r="AD309" s="14"/>
      <c r="AE309" s="14"/>
      <c r="AT309" s="255" t="s">
        <v>141</v>
      </c>
      <c r="AU309" s="255" t="s">
        <v>85</v>
      </c>
      <c r="AV309" s="14" t="s">
        <v>85</v>
      </c>
      <c r="AW309" s="14" t="s">
        <v>32</v>
      </c>
      <c r="AX309" s="14" t="s">
        <v>83</v>
      </c>
      <c r="AY309" s="255" t="s">
        <v>133</v>
      </c>
    </row>
    <row r="310" s="12" customFormat="1" ht="22.8" customHeight="1">
      <c r="A310" s="12"/>
      <c r="B310" s="204"/>
      <c r="C310" s="205"/>
      <c r="D310" s="206" t="s">
        <v>74</v>
      </c>
      <c r="E310" s="218" t="s">
        <v>187</v>
      </c>
      <c r="F310" s="218" t="s">
        <v>436</v>
      </c>
      <c r="G310" s="205"/>
      <c r="H310" s="205"/>
      <c r="I310" s="208"/>
      <c r="J310" s="219">
        <f>BK310</f>
        <v>0</v>
      </c>
      <c r="K310" s="205"/>
      <c r="L310" s="210"/>
      <c r="M310" s="211"/>
      <c r="N310" s="212"/>
      <c r="O310" s="212"/>
      <c r="P310" s="213">
        <f>SUM(P311:P344)</f>
        <v>0</v>
      </c>
      <c r="Q310" s="212"/>
      <c r="R310" s="213">
        <f>SUM(R311:R344)</f>
        <v>0.48497450000000003</v>
      </c>
      <c r="S310" s="212"/>
      <c r="T310" s="214">
        <f>SUM(T311:T344)</f>
        <v>0.00182</v>
      </c>
      <c r="U310" s="12"/>
      <c r="V310" s="12"/>
      <c r="W310" s="12"/>
      <c r="X310" s="12"/>
      <c r="Y310" s="12"/>
      <c r="Z310" s="12"/>
      <c r="AA310" s="12"/>
      <c r="AB310" s="12"/>
      <c r="AC310" s="12"/>
      <c r="AD310" s="12"/>
      <c r="AE310" s="12"/>
      <c r="AR310" s="215" t="s">
        <v>83</v>
      </c>
      <c r="AT310" s="216" t="s">
        <v>74</v>
      </c>
      <c r="AU310" s="216" t="s">
        <v>83</v>
      </c>
      <c r="AY310" s="215" t="s">
        <v>133</v>
      </c>
      <c r="BK310" s="217">
        <f>SUM(BK311:BK344)</f>
        <v>0</v>
      </c>
    </row>
    <row r="311" s="2" customFormat="1" ht="24.15" customHeight="1">
      <c r="A311" s="39"/>
      <c r="B311" s="40"/>
      <c r="C311" s="220" t="s">
        <v>425</v>
      </c>
      <c r="D311" s="220" t="s">
        <v>135</v>
      </c>
      <c r="E311" s="221" t="s">
        <v>1033</v>
      </c>
      <c r="F311" s="222" t="s">
        <v>1034</v>
      </c>
      <c r="G311" s="223" t="s">
        <v>190</v>
      </c>
      <c r="H311" s="224">
        <v>49.5</v>
      </c>
      <c r="I311" s="225"/>
      <c r="J311" s="226">
        <f>ROUND(I311*H311,2)</f>
        <v>0</v>
      </c>
      <c r="K311" s="227"/>
      <c r="L311" s="45"/>
      <c r="M311" s="228" t="s">
        <v>1</v>
      </c>
      <c r="N311" s="229" t="s">
        <v>40</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139</v>
      </c>
      <c r="AT311" s="232" t="s">
        <v>135</v>
      </c>
      <c r="AU311" s="232" t="s">
        <v>85</v>
      </c>
      <c r="AY311" s="18" t="s">
        <v>133</v>
      </c>
      <c r="BE311" s="233">
        <f>IF(N311="základní",J311,0)</f>
        <v>0</v>
      </c>
      <c r="BF311" s="233">
        <f>IF(N311="snížená",J311,0)</f>
        <v>0</v>
      </c>
      <c r="BG311" s="233">
        <f>IF(N311="zákl. přenesená",J311,0)</f>
        <v>0</v>
      </c>
      <c r="BH311" s="233">
        <f>IF(N311="sníž. přenesená",J311,0)</f>
        <v>0</v>
      </c>
      <c r="BI311" s="233">
        <f>IF(N311="nulová",J311,0)</f>
        <v>0</v>
      </c>
      <c r="BJ311" s="18" t="s">
        <v>83</v>
      </c>
      <c r="BK311" s="233">
        <f>ROUND(I311*H311,2)</f>
        <v>0</v>
      </c>
      <c r="BL311" s="18" t="s">
        <v>139</v>
      </c>
      <c r="BM311" s="232" t="s">
        <v>1035</v>
      </c>
    </row>
    <row r="312" s="13" customFormat="1">
      <c r="A312" s="13"/>
      <c r="B312" s="234"/>
      <c r="C312" s="235"/>
      <c r="D312" s="236" t="s">
        <v>141</v>
      </c>
      <c r="E312" s="237" t="s">
        <v>1</v>
      </c>
      <c r="F312" s="238" t="s">
        <v>1036</v>
      </c>
      <c r="G312" s="235"/>
      <c r="H312" s="237" t="s">
        <v>1</v>
      </c>
      <c r="I312" s="239"/>
      <c r="J312" s="235"/>
      <c r="K312" s="235"/>
      <c r="L312" s="240"/>
      <c r="M312" s="241"/>
      <c r="N312" s="242"/>
      <c r="O312" s="242"/>
      <c r="P312" s="242"/>
      <c r="Q312" s="242"/>
      <c r="R312" s="242"/>
      <c r="S312" s="242"/>
      <c r="T312" s="243"/>
      <c r="U312" s="13"/>
      <c r="V312" s="13"/>
      <c r="W312" s="13"/>
      <c r="X312" s="13"/>
      <c r="Y312" s="13"/>
      <c r="Z312" s="13"/>
      <c r="AA312" s="13"/>
      <c r="AB312" s="13"/>
      <c r="AC312" s="13"/>
      <c r="AD312" s="13"/>
      <c r="AE312" s="13"/>
      <c r="AT312" s="244" t="s">
        <v>141</v>
      </c>
      <c r="AU312" s="244" t="s">
        <v>85</v>
      </c>
      <c r="AV312" s="13" t="s">
        <v>83</v>
      </c>
      <c r="AW312" s="13" t="s">
        <v>32</v>
      </c>
      <c r="AX312" s="13" t="s">
        <v>75</v>
      </c>
      <c r="AY312" s="244" t="s">
        <v>133</v>
      </c>
    </row>
    <row r="313" s="14" customFormat="1">
      <c r="A313" s="14"/>
      <c r="B313" s="245"/>
      <c r="C313" s="246"/>
      <c r="D313" s="236" t="s">
        <v>141</v>
      </c>
      <c r="E313" s="247" t="s">
        <v>1</v>
      </c>
      <c r="F313" s="248" t="s">
        <v>1037</v>
      </c>
      <c r="G313" s="246"/>
      <c r="H313" s="249">
        <v>49.5</v>
      </c>
      <c r="I313" s="250"/>
      <c r="J313" s="246"/>
      <c r="K313" s="246"/>
      <c r="L313" s="251"/>
      <c r="M313" s="252"/>
      <c r="N313" s="253"/>
      <c r="O313" s="253"/>
      <c r="P313" s="253"/>
      <c r="Q313" s="253"/>
      <c r="R313" s="253"/>
      <c r="S313" s="253"/>
      <c r="T313" s="254"/>
      <c r="U313" s="14"/>
      <c r="V313" s="14"/>
      <c r="W313" s="14"/>
      <c r="X313" s="14"/>
      <c r="Y313" s="14"/>
      <c r="Z313" s="14"/>
      <c r="AA313" s="14"/>
      <c r="AB313" s="14"/>
      <c r="AC313" s="14"/>
      <c r="AD313" s="14"/>
      <c r="AE313" s="14"/>
      <c r="AT313" s="255" t="s">
        <v>141</v>
      </c>
      <c r="AU313" s="255" t="s">
        <v>85</v>
      </c>
      <c r="AV313" s="14" t="s">
        <v>85</v>
      </c>
      <c r="AW313" s="14" t="s">
        <v>32</v>
      </c>
      <c r="AX313" s="14" t="s">
        <v>83</v>
      </c>
      <c r="AY313" s="255" t="s">
        <v>133</v>
      </c>
    </row>
    <row r="314" s="2" customFormat="1" ht="16.5" customHeight="1">
      <c r="A314" s="39"/>
      <c r="B314" s="40"/>
      <c r="C314" s="278" t="s">
        <v>431</v>
      </c>
      <c r="D314" s="278" t="s">
        <v>312</v>
      </c>
      <c r="E314" s="279" t="s">
        <v>1038</v>
      </c>
      <c r="F314" s="280" t="s">
        <v>1039</v>
      </c>
      <c r="G314" s="281" t="s">
        <v>190</v>
      </c>
      <c r="H314" s="282">
        <v>54.450000000000003</v>
      </c>
      <c r="I314" s="283"/>
      <c r="J314" s="284">
        <f>ROUND(I314*H314,2)</f>
        <v>0</v>
      </c>
      <c r="K314" s="285"/>
      <c r="L314" s="286"/>
      <c r="M314" s="287" t="s">
        <v>1</v>
      </c>
      <c r="N314" s="288" t="s">
        <v>40</v>
      </c>
      <c r="O314" s="92"/>
      <c r="P314" s="230">
        <f>O314*H314</f>
        <v>0</v>
      </c>
      <c r="Q314" s="230">
        <v>0.00027999999999999998</v>
      </c>
      <c r="R314" s="230">
        <f>Q314*H314</f>
        <v>0.015245999999999999</v>
      </c>
      <c r="S314" s="230">
        <v>0</v>
      </c>
      <c r="T314" s="231">
        <f>S314*H314</f>
        <v>0</v>
      </c>
      <c r="U314" s="39"/>
      <c r="V314" s="39"/>
      <c r="W314" s="39"/>
      <c r="X314" s="39"/>
      <c r="Y314" s="39"/>
      <c r="Z314" s="39"/>
      <c r="AA314" s="39"/>
      <c r="AB314" s="39"/>
      <c r="AC314" s="39"/>
      <c r="AD314" s="39"/>
      <c r="AE314" s="39"/>
      <c r="AR314" s="232" t="s">
        <v>187</v>
      </c>
      <c r="AT314" s="232" t="s">
        <v>312</v>
      </c>
      <c r="AU314" s="232" t="s">
        <v>85</v>
      </c>
      <c r="AY314" s="18" t="s">
        <v>133</v>
      </c>
      <c r="BE314" s="233">
        <f>IF(N314="základní",J314,0)</f>
        <v>0</v>
      </c>
      <c r="BF314" s="233">
        <f>IF(N314="snížená",J314,0)</f>
        <v>0</v>
      </c>
      <c r="BG314" s="233">
        <f>IF(N314="zákl. přenesená",J314,0)</f>
        <v>0</v>
      </c>
      <c r="BH314" s="233">
        <f>IF(N314="sníž. přenesená",J314,0)</f>
        <v>0</v>
      </c>
      <c r="BI314" s="233">
        <f>IF(N314="nulová",J314,0)</f>
        <v>0</v>
      </c>
      <c r="BJ314" s="18" t="s">
        <v>83</v>
      </c>
      <c r="BK314" s="233">
        <f>ROUND(I314*H314,2)</f>
        <v>0</v>
      </c>
      <c r="BL314" s="18" t="s">
        <v>139</v>
      </c>
      <c r="BM314" s="232" t="s">
        <v>1040</v>
      </c>
    </row>
    <row r="315" s="14" customFormat="1">
      <c r="A315" s="14"/>
      <c r="B315" s="245"/>
      <c r="C315" s="246"/>
      <c r="D315" s="236" t="s">
        <v>141</v>
      </c>
      <c r="E315" s="247" t="s">
        <v>1</v>
      </c>
      <c r="F315" s="248" t="s">
        <v>1041</v>
      </c>
      <c r="G315" s="246"/>
      <c r="H315" s="249">
        <v>54.450000000000003</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141</v>
      </c>
      <c r="AU315" s="255" t="s">
        <v>85</v>
      </c>
      <c r="AV315" s="14" t="s">
        <v>85</v>
      </c>
      <c r="AW315" s="14" t="s">
        <v>32</v>
      </c>
      <c r="AX315" s="14" t="s">
        <v>83</v>
      </c>
      <c r="AY315" s="255" t="s">
        <v>133</v>
      </c>
    </row>
    <row r="316" s="2" customFormat="1" ht="24.15" customHeight="1">
      <c r="A316" s="39"/>
      <c r="B316" s="40"/>
      <c r="C316" s="220" t="s">
        <v>437</v>
      </c>
      <c r="D316" s="220" t="s">
        <v>135</v>
      </c>
      <c r="E316" s="221" t="s">
        <v>1042</v>
      </c>
      <c r="F316" s="222" t="s">
        <v>1043</v>
      </c>
      <c r="G316" s="223" t="s">
        <v>440</v>
      </c>
      <c r="H316" s="224">
        <v>17</v>
      </c>
      <c r="I316" s="225"/>
      <c r="J316" s="226">
        <f>ROUND(I316*H316,2)</f>
        <v>0</v>
      </c>
      <c r="K316" s="227"/>
      <c r="L316" s="45"/>
      <c r="M316" s="228" t="s">
        <v>1</v>
      </c>
      <c r="N316" s="229" t="s">
        <v>40</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139</v>
      </c>
      <c r="AT316" s="232" t="s">
        <v>135</v>
      </c>
      <c r="AU316" s="232" t="s">
        <v>85</v>
      </c>
      <c r="AY316" s="18" t="s">
        <v>133</v>
      </c>
      <c r="BE316" s="233">
        <f>IF(N316="základní",J316,0)</f>
        <v>0</v>
      </c>
      <c r="BF316" s="233">
        <f>IF(N316="snížená",J316,0)</f>
        <v>0</v>
      </c>
      <c r="BG316" s="233">
        <f>IF(N316="zákl. přenesená",J316,0)</f>
        <v>0</v>
      </c>
      <c r="BH316" s="233">
        <f>IF(N316="sníž. přenesená",J316,0)</f>
        <v>0</v>
      </c>
      <c r="BI316" s="233">
        <f>IF(N316="nulová",J316,0)</f>
        <v>0</v>
      </c>
      <c r="BJ316" s="18" t="s">
        <v>83</v>
      </c>
      <c r="BK316" s="233">
        <f>ROUND(I316*H316,2)</f>
        <v>0</v>
      </c>
      <c r="BL316" s="18" t="s">
        <v>139</v>
      </c>
      <c r="BM316" s="232" t="s">
        <v>1044</v>
      </c>
    </row>
    <row r="317" s="14" customFormat="1">
      <c r="A317" s="14"/>
      <c r="B317" s="245"/>
      <c r="C317" s="246"/>
      <c r="D317" s="236" t="s">
        <v>141</v>
      </c>
      <c r="E317" s="247" t="s">
        <v>1</v>
      </c>
      <c r="F317" s="248" t="s">
        <v>1045</v>
      </c>
      <c r="G317" s="246"/>
      <c r="H317" s="249">
        <v>17</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141</v>
      </c>
      <c r="AU317" s="255" t="s">
        <v>85</v>
      </c>
      <c r="AV317" s="14" t="s">
        <v>85</v>
      </c>
      <c r="AW317" s="14" t="s">
        <v>32</v>
      </c>
      <c r="AX317" s="14" t="s">
        <v>83</v>
      </c>
      <c r="AY317" s="255" t="s">
        <v>133</v>
      </c>
    </row>
    <row r="318" s="2" customFormat="1" ht="16.5" customHeight="1">
      <c r="A318" s="39"/>
      <c r="B318" s="40"/>
      <c r="C318" s="278" t="s">
        <v>442</v>
      </c>
      <c r="D318" s="278" t="s">
        <v>312</v>
      </c>
      <c r="E318" s="279" t="s">
        <v>1046</v>
      </c>
      <c r="F318" s="280" t="s">
        <v>1047</v>
      </c>
      <c r="G318" s="281" t="s">
        <v>440</v>
      </c>
      <c r="H318" s="282">
        <v>9</v>
      </c>
      <c r="I318" s="283"/>
      <c r="J318" s="284">
        <f>ROUND(I318*H318,2)</f>
        <v>0</v>
      </c>
      <c r="K318" s="285"/>
      <c r="L318" s="286"/>
      <c r="M318" s="287" t="s">
        <v>1</v>
      </c>
      <c r="N318" s="288" t="s">
        <v>40</v>
      </c>
      <c r="O318" s="92"/>
      <c r="P318" s="230">
        <f>O318*H318</f>
        <v>0</v>
      </c>
      <c r="Q318" s="230">
        <v>5.0000000000000002E-05</v>
      </c>
      <c r="R318" s="230">
        <f>Q318*H318</f>
        <v>0.00045000000000000004</v>
      </c>
      <c r="S318" s="230">
        <v>0</v>
      </c>
      <c r="T318" s="231">
        <f>S318*H318</f>
        <v>0</v>
      </c>
      <c r="U318" s="39"/>
      <c r="V318" s="39"/>
      <c r="W318" s="39"/>
      <c r="X318" s="39"/>
      <c r="Y318" s="39"/>
      <c r="Z318" s="39"/>
      <c r="AA318" s="39"/>
      <c r="AB318" s="39"/>
      <c r="AC318" s="39"/>
      <c r="AD318" s="39"/>
      <c r="AE318" s="39"/>
      <c r="AR318" s="232" t="s">
        <v>187</v>
      </c>
      <c r="AT318" s="232" t="s">
        <v>312</v>
      </c>
      <c r="AU318" s="232" t="s">
        <v>85</v>
      </c>
      <c r="AY318" s="18" t="s">
        <v>133</v>
      </c>
      <c r="BE318" s="233">
        <f>IF(N318="základní",J318,0)</f>
        <v>0</v>
      </c>
      <c r="BF318" s="233">
        <f>IF(N318="snížená",J318,0)</f>
        <v>0</v>
      </c>
      <c r="BG318" s="233">
        <f>IF(N318="zákl. přenesená",J318,0)</f>
        <v>0</v>
      </c>
      <c r="BH318" s="233">
        <f>IF(N318="sníž. přenesená",J318,0)</f>
        <v>0</v>
      </c>
      <c r="BI318" s="233">
        <f>IF(N318="nulová",J318,0)</f>
        <v>0</v>
      </c>
      <c r="BJ318" s="18" t="s">
        <v>83</v>
      </c>
      <c r="BK318" s="233">
        <f>ROUND(I318*H318,2)</f>
        <v>0</v>
      </c>
      <c r="BL318" s="18" t="s">
        <v>139</v>
      </c>
      <c r="BM318" s="232" t="s">
        <v>1048</v>
      </c>
    </row>
    <row r="319" s="14" customFormat="1">
      <c r="A319" s="14"/>
      <c r="B319" s="245"/>
      <c r="C319" s="246"/>
      <c r="D319" s="236" t="s">
        <v>141</v>
      </c>
      <c r="E319" s="247" t="s">
        <v>1</v>
      </c>
      <c r="F319" s="248" t="s">
        <v>194</v>
      </c>
      <c r="G319" s="246"/>
      <c r="H319" s="249">
        <v>9</v>
      </c>
      <c r="I319" s="250"/>
      <c r="J319" s="246"/>
      <c r="K319" s="246"/>
      <c r="L319" s="251"/>
      <c r="M319" s="252"/>
      <c r="N319" s="253"/>
      <c r="O319" s="253"/>
      <c r="P319" s="253"/>
      <c r="Q319" s="253"/>
      <c r="R319" s="253"/>
      <c r="S319" s="253"/>
      <c r="T319" s="254"/>
      <c r="U319" s="14"/>
      <c r="V319" s="14"/>
      <c r="W319" s="14"/>
      <c r="X319" s="14"/>
      <c r="Y319" s="14"/>
      <c r="Z319" s="14"/>
      <c r="AA319" s="14"/>
      <c r="AB319" s="14"/>
      <c r="AC319" s="14"/>
      <c r="AD319" s="14"/>
      <c r="AE319" s="14"/>
      <c r="AT319" s="255" t="s">
        <v>141</v>
      </c>
      <c r="AU319" s="255" t="s">
        <v>85</v>
      </c>
      <c r="AV319" s="14" t="s">
        <v>85</v>
      </c>
      <c r="AW319" s="14" t="s">
        <v>32</v>
      </c>
      <c r="AX319" s="14" t="s">
        <v>83</v>
      </c>
      <c r="AY319" s="255" t="s">
        <v>133</v>
      </c>
    </row>
    <row r="320" s="2" customFormat="1" ht="16.5" customHeight="1">
      <c r="A320" s="39"/>
      <c r="B320" s="40"/>
      <c r="C320" s="278" t="s">
        <v>446</v>
      </c>
      <c r="D320" s="278" t="s">
        <v>312</v>
      </c>
      <c r="E320" s="279" t="s">
        <v>1049</v>
      </c>
      <c r="F320" s="280" t="s">
        <v>1050</v>
      </c>
      <c r="G320" s="281" t="s">
        <v>440</v>
      </c>
      <c r="H320" s="282">
        <v>8</v>
      </c>
      <c r="I320" s="283"/>
      <c r="J320" s="284">
        <f>ROUND(I320*H320,2)</f>
        <v>0</v>
      </c>
      <c r="K320" s="285"/>
      <c r="L320" s="286"/>
      <c r="M320" s="287" t="s">
        <v>1</v>
      </c>
      <c r="N320" s="288" t="s">
        <v>40</v>
      </c>
      <c r="O320" s="92"/>
      <c r="P320" s="230">
        <f>O320*H320</f>
        <v>0</v>
      </c>
      <c r="Q320" s="230">
        <v>6.0000000000000002E-05</v>
      </c>
      <c r="R320" s="230">
        <f>Q320*H320</f>
        <v>0.00048000000000000001</v>
      </c>
      <c r="S320" s="230">
        <v>0</v>
      </c>
      <c r="T320" s="231">
        <f>S320*H320</f>
        <v>0</v>
      </c>
      <c r="U320" s="39"/>
      <c r="V320" s="39"/>
      <c r="W320" s="39"/>
      <c r="X320" s="39"/>
      <c r="Y320" s="39"/>
      <c r="Z320" s="39"/>
      <c r="AA320" s="39"/>
      <c r="AB320" s="39"/>
      <c r="AC320" s="39"/>
      <c r="AD320" s="39"/>
      <c r="AE320" s="39"/>
      <c r="AR320" s="232" t="s">
        <v>187</v>
      </c>
      <c r="AT320" s="232" t="s">
        <v>312</v>
      </c>
      <c r="AU320" s="232" t="s">
        <v>85</v>
      </c>
      <c r="AY320" s="18" t="s">
        <v>133</v>
      </c>
      <c r="BE320" s="233">
        <f>IF(N320="základní",J320,0)</f>
        <v>0</v>
      </c>
      <c r="BF320" s="233">
        <f>IF(N320="snížená",J320,0)</f>
        <v>0</v>
      </c>
      <c r="BG320" s="233">
        <f>IF(N320="zákl. přenesená",J320,0)</f>
        <v>0</v>
      </c>
      <c r="BH320" s="233">
        <f>IF(N320="sníž. přenesená",J320,0)</f>
        <v>0</v>
      </c>
      <c r="BI320" s="233">
        <f>IF(N320="nulová",J320,0)</f>
        <v>0</v>
      </c>
      <c r="BJ320" s="18" t="s">
        <v>83</v>
      </c>
      <c r="BK320" s="233">
        <f>ROUND(I320*H320,2)</f>
        <v>0</v>
      </c>
      <c r="BL320" s="18" t="s">
        <v>139</v>
      </c>
      <c r="BM320" s="232" t="s">
        <v>1051</v>
      </c>
    </row>
    <row r="321" s="14" customFormat="1">
      <c r="A321" s="14"/>
      <c r="B321" s="245"/>
      <c r="C321" s="246"/>
      <c r="D321" s="236" t="s">
        <v>141</v>
      </c>
      <c r="E321" s="247" t="s">
        <v>1</v>
      </c>
      <c r="F321" s="248" t="s">
        <v>187</v>
      </c>
      <c r="G321" s="246"/>
      <c r="H321" s="249">
        <v>8</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141</v>
      </c>
      <c r="AU321" s="255" t="s">
        <v>85</v>
      </c>
      <c r="AV321" s="14" t="s">
        <v>85</v>
      </c>
      <c r="AW321" s="14" t="s">
        <v>32</v>
      </c>
      <c r="AX321" s="14" t="s">
        <v>83</v>
      </c>
      <c r="AY321" s="255" t="s">
        <v>133</v>
      </c>
    </row>
    <row r="322" s="2" customFormat="1" ht="24.15" customHeight="1">
      <c r="A322" s="39"/>
      <c r="B322" s="40"/>
      <c r="C322" s="220" t="s">
        <v>450</v>
      </c>
      <c r="D322" s="220" t="s">
        <v>135</v>
      </c>
      <c r="E322" s="221" t="s">
        <v>1052</v>
      </c>
      <c r="F322" s="222" t="s">
        <v>1053</v>
      </c>
      <c r="G322" s="223" t="s">
        <v>1054</v>
      </c>
      <c r="H322" s="224">
        <v>1</v>
      </c>
      <c r="I322" s="225"/>
      <c r="J322" s="226">
        <f>ROUND(I322*H322,2)</f>
        <v>0</v>
      </c>
      <c r="K322" s="227"/>
      <c r="L322" s="45"/>
      <c r="M322" s="228" t="s">
        <v>1</v>
      </c>
      <c r="N322" s="229" t="s">
        <v>40</v>
      </c>
      <c r="O322" s="92"/>
      <c r="P322" s="230">
        <f>O322*H322</f>
        <v>0</v>
      </c>
      <c r="Q322" s="230">
        <v>0.00072000000000000005</v>
      </c>
      <c r="R322" s="230">
        <f>Q322*H322</f>
        <v>0.00072000000000000005</v>
      </c>
      <c r="S322" s="230">
        <v>0.00182</v>
      </c>
      <c r="T322" s="231">
        <f>S322*H322</f>
        <v>0.00182</v>
      </c>
      <c r="U322" s="39"/>
      <c r="V322" s="39"/>
      <c r="W322" s="39"/>
      <c r="X322" s="39"/>
      <c r="Y322" s="39"/>
      <c r="Z322" s="39"/>
      <c r="AA322" s="39"/>
      <c r="AB322" s="39"/>
      <c r="AC322" s="39"/>
      <c r="AD322" s="39"/>
      <c r="AE322" s="39"/>
      <c r="AR322" s="232" t="s">
        <v>139</v>
      </c>
      <c r="AT322" s="232" t="s">
        <v>135</v>
      </c>
      <c r="AU322" s="232" t="s">
        <v>85</v>
      </c>
      <c r="AY322" s="18" t="s">
        <v>133</v>
      </c>
      <c r="BE322" s="233">
        <f>IF(N322="základní",J322,0)</f>
        <v>0</v>
      </c>
      <c r="BF322" s="233">
        <f>IF(N322="snížená",J322,0)</f>
        <v>0</v>
      </c>
      <c r="BG322" s="233">
        <f>IF(N322="zákl. přenesená",J322,0)</f>
        <v>0</v>
      </c>
      <c r="BH322" s="233">
        <f>IF(N322="sníž. přenesená",J322,0)</f>
        <v>0</v>
      </c>
      <c r="BI322" s="233">
        <f>IF(N322="nulová",J322,0)</f>
        <v>0</v>
      </c>
      <c r="BJ322" s="18" t="s">
        <v>83</v>
      </c>
      <c r="BK322" s="233">
        <f>ROUND(I322*H322,2)</f>
        <v>0</v>
      </c>
      <c r="BL322" s="18" t="s">
        <v>139</v>
      </c>
      <c r="BM322" s="232" t="s">
        <v>1055</v>
      </c>
    </row>
    <row r="323" s="13" customFormat="1">
      <c r="A323" s="13"/>
      <c r="B323" s="234"/>
      <c r="C323" s="235"/>
      <c r="D323" s="236" t="s">
        <v>141</v>
      </c>
      <c r="E323" s="237" t="s">
        <v>1</v>
      </c>
      <c r="F323" s="238" t="s">
        <v>1056</v>
      </c>
      <c r="G323" s="235"/>
      <c r="H323" s="237" t="s">
        <v>1</v>
      </c>
      <c r="I323" s="239"/>
      <c r="J323" s="235"/>
      <c r="K323" s="235"/>
      <c r="L323" s="240"/>
      <c r="M323" s="241"/>
      <c r="N323" s="242"/>
      <c r="O323" s="242"/>
      <c r="P323" s="242"/>
      <c r="Q323" s="242"/>
      <c r="R323" s="242"/>
      <c r="S323" s="242"/>
      <c r="T323" s="243"/>
      <c r="U323" s="13"/>
      <c r="V323" s="13"/>
      <c r="W323" s="13"/>
      <c r="X323" s="13"/>
      <c r="Y323" s="13"/>
      <c r="Z323" s="13"/>
      <c r="AA323" s="13"/>
      <c r="AB323" s="13"/>
      <c r="AC323" s="13"/>
      <c r="AD323" s="13"/>
      <c r="AE323" s="13"/>
      <c r="AT323" s="244" t="s">
        <v>141</v>
      </c>
      <c r="AU323" s="244" t="s">
        <v>85</v>
      </c>
      <c r="AV323" s="13" t="s">
        <v>83</v>
      </c>
      <c r="AW323" s="13" t="s">
        <v>32</v>
      </c>
      <c r="AX323" s="13" t="s">
        <v>75</v>
      </c>
      <c r="AY323" s="244" t="s">
        <v>133</v>
      </c>
    </row>
    <row r="324" s="14" customFormat="1">
      <c r="A324" s="14"/>
      <c r="B324" s="245"/>
      <c r="C324" s="246"/>
      <c r="D324" s="236" t="s">
        <v>141</v>
      </c>
      <c r="E324" s="247" t="s">
        <v>1</v>
      </c>
      <c r="F324" s="248" t="s">
        <v>83</v>
      </c>
      <c r="G324" s="246"/>
      <c r="H324" s="249">
        <v>1</v>
      </c>
      <c r="I324" s="250"/>
      <c r="J324" s="246"/>
      <c r="K324" s="246"/>
      <c r="L324" s="251"/>
      <c r="M324" s="252"/>
      <c r="N324" s="253"/>
      <c r="O324" s="253"/>
      <c r="P324" s="253"/>
      <c r="Q324" s="253"/>
      <c r="R324" s="253"/>
      <c r="S324" s="253"/>
      <c r="T324" s="254"/>
      <c r="U324" s="14"/>
      <c r="V324" s="14"/>
      <c r="W324" s="14"/>
      <c r="X324" s="14"/>
      <c r="Y324" s="14"/>
      <c r="Z324" s="14"/>
      <c r="AA324" s="14"/>
      <c r="AB324" s="14"/>
      <c r="AC324" s="14"/>
      <c r="AD324" s="14"/>
      <c r="AE324" s="14"/>
      <c r="AT324" s="255" t="s">
        <v>141</v>
      </c>
      <c r="AU324" s="255" t="s">
        <v>85</v>
      </c>
      <c r="AV324" s="14" t="s">
        <v>85</v>
      </c>
      <c r="AW324" s="14" t="s">
        <v>32</v>
      </c>
      <c r="AX324" s="14" t="s">
        <v>83</v>
      </c>
      <c r="AY324" s="255" t="s">
        <v>133</v>
      </c>
    </row>
    <row r="325" s="2" customFormat="1" ht="24.15" customHeight="1">
      <c r="A325" s="39"/>
      <c r="B325" s="40"/>
      <c r="C325" s="220" t="s">
        <v>455</v>
      </c>
      <c r="D325" s="220" t="s">
        <v>135</v>
      </c>
      <c r="E325" s="221" t="s">
        <v>1057</v>
      </c>
      <c r="F325" s="222" t="s">
        <v>1058</v>
      </c>
      <c r="G325" s="223" t="s">
        <v>440</v>
      </c>
      <c r="H325" s="224">
        <v>9</v>
      </c>
      <c r="I325" s="225"/>
      <c r="J325" s="226">
        <f>ROUND(I325*H325,2)</f>
        <v>0</v>
      </c>
      <c r="K325" s="227"/>
      <c r="L325" s="45"/>
      <c r="M325" s="228" t="s">
        <v>1</v>
      </c>
      <c r="N325" s="229" t="s">
        <v>40</v>
      </c>
      <c r="O325" s="92"/>
      <c r="P325" s="230">
        <f>O325*H325</f>
        <v>0</v>
      </c>
      <c r="Q325" s="230">
        <v>0</v>
      </c>
      <c r="R325" s="230">
        <f>Q325*H325</f>
        <v>0</v>
      </c>
      <c r="S325" s="230">
        <v>0</v>
      </c>
      <c r="T325" s="231">
        <f>S325*H325</f>
        <v>0</v>
      </c>
      <c r="U325" s="39"/>
      <c r="V325" s="39"/>
      <c r="W325" s="39"/>
      <c r="X325" s="39"/>
      <c r="Y325" s="39"/>
      <c r="Z325" s="39"/>
      <c r="AA325" s="39"/>
      <c r="AB325" s="39"/>
      <c r="AC325" s="39"/>
      <c r="AD325" s="39"/>
      <c r="AE325" s="39"/>
      <c r="AR325" s="232" t="s">
        <v>139</v>
      </c>
      <c r="AT325" s="232" t="s">
        <v>135</v>
      </c>
      <c r="AU325" s="232" t="s">
        <v>85</v>
      </c>
      <c r="AY325" s="18" t="s">
        <v>133</v>
      </c>
      <c r="BE325" s="233">
        <f>IF(N325="základní",J325,0)</f>
        <v>0</v>
      </c>
      <c r="BF325" s="233">
        <f>IF(N325="snížená",J325,0)</f>
        <v>0</v>
      </c>
      <c r="BG325" s="233">
        <f>IF(N325="zákl. přenesená",J325,0)</f>
        <v>0</v>
      </c>
      <c r="BH325" s="233">
        <f>IF(N325="sníž. přenesená",J325,0)</f>
        <v>0</v>
      </c>
      <c r="BI325" s="233">
        <f>IF(N325="nulová",J325,0)</f>
        <v>0</v>
      </c>
      <c r="BJ325" s="18" t="s">
        <v>83</v>
      </c>
      <c r="BK325" s="233">
        <f>ROUND(I325*H325,2)</f>
        <v>0</v>
      </c>
      <c r="BL325" s="18" t="s">
        <v>139</v>
      </c>
      <c r="BM325" s="232" t="s">
        <v>1059</v>
      </c>
    </row>
    <row r="326" s="14" customFormat="1">
      <c r="A326" s="14"/>
      <c r="B326" s="245"/>
      <c r="C326" s="246"/>
      <c r="D326" s="236" t="s">
        <v>141</v>
      </c>
      <c r="E326" s="247" t="s">
        <v>1</v>
      </c>
      <c r="F326" s="248" t="s">
        <v>194</v>
      </c>
      <c r="G326" s="246"/>
      <c r="H326" s="249">
        <v>9</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141</v>
      </c>
      <c r="AU326" s="255" t="s">
        <v>85</v>
      </c>
      <c r="AV326" s="14" t="s">
        <v>85</v>
      </c>
      <c r="AW326" s="14" t="s">
        <v>32</v>
      </c>
      <c r="AX326" s="14" t="s">
        <v>83</v>
      </c>
      <c r="AY326" s="255" t="s">
        <v>133</v>
      </c>
    </row>
    <row r="327" s="2" customFormat="1" ht="16.5" customHeight="1">
      <c r="A327" s="39"/>
      <c r="B327" s="40"/>
      <c r="C327" s="278" t="s">
        <v>461</v>
      </c>
      <c r="D327" s="278" t="s">
        <v>312</v>
      </c>
      <c r="E327" s="279" t="s">
        <v>1060</v>
      </c>
      <c r="F327" s="280" t="s">
        <v>1061</v>
      </c>
      <c r="G327" s="281" t="s">
        <v>440</v>
      </c>
      <c r="H327" s="282">
        <v>9</v>
      </c>
      <c r="I327" s="283"/>
      <c r="J327" s="284">
        <f>ROUND(I327*H327,2)</f>
        <v>0</v>
      </c>
      <c r="K327" s="285"/>
      <c r="L327" s="286"/>
      <c r="M327" s="287" t="s">
        <v>1</v>
      </c>
      <c r="N327" s="288" t="s">
        <v>40</v>
      </c>
      <c r="O327" s="92"/>
      <c r="P327" s="230">
        <f>O327*H327</f>
        <v>0</v>
      </c>
      <c r="Q327" s="230">
        <v>0.0033</v>
      </c>
      <c r="R327" s="230">
        <f>Q327*H327</f>
        <v>0.029700000000000001</v>
      </c>
      <c r="S327" s="230">
        <v>0</v>
      </c>
      <c r="T327" s="231">
        <f>S327*H327</f>
        <v>0</v>
      </c>
      <c r="U327" s="39"/>
      <c r="V327" s="39"/>
      <c r="W327" s="39"/>
      <c r="X327" s="39"/>
      <c r="Y327" s="39"/>
      <c r="Z327" s="39"/>
      <c r="AA327" s="39"/>
      <c r="AB327" s="39"/>
      <c r="AC327" s="39"/>
      <c r="AD327" s="39"/>
      <c r="AE327" s="39"/>
      <c r="AR327" s="232" t="s">
        <v>187</v>
      </c>
      <c r="AT327" s="232" t="s">
        <v>312</v>
      </c>
      <c r="AU327" s="232" t="s">
        <v>85</v>
      </c>
      <c r="AY327" s="18" t="s">
        <v>133</v>
      </c>
      <c r="BE327" s="233">
        <f>IF(N327="základní",J327,0)</f>
        <v>0</v>
      </c>
      <c r="BF327" s="233">
        <f>IF(N327="snížená",J327,0)</f>
        <v>0</v>
      </c>
      <c r="BG327" s="233">
        <f>IF(N327="zákl. přenesená",J327,0)</f>
        <v>0</v>
      </c>
      <c r="BH327" s="233">
        <f>IF(N327="sníž. přenesená",J327,0)</f>
        <v>0</v>
      </c>
      <c r="BI327" s="233">
        <f>IF(N327="nulová",J327,0)</f>
        <v>0</v>
      </c>
      <c r="BJ327" s="18" t="s">
        <v>83</v>
      </c>
      <c r="BK327" s="233">
        <f>ROUND(I327*H327,2)</f>
        <v>0</v>
      </c>
      <c r="BL327" s="18" t="s">
        <v>139</v>
      </c>
      <c r="BM327" s="232" t="s">
        <v>1062</v>
      </c>
    </row>
    <row r="328" s="13" customFormat="1">
      <c r="A328" s="13"/>
      <c r="B328" s="234"/>
      <c r="C328" s="235"/>
      <c r="D328" s="236" t="s">
        <v>141</v>
      </c>
      <c r="E328" s="237" t="s">
        <v>1</v>
      </c>
      <c r="F328" s="238" t="s">
        <v>1063</v>
      </c>
      <c r="G328" s="235"/>
      <c r="H328" s="237" t="s">
        <v>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141</v>
      </c>
      <c r="AU328" s="244" t="s">
        <v>85</v>
      </c>
      <c r="AV328" s="13" t="s">
        <v>83</v>
      </c>
      <c r="AW328" s="13" t="s">
        <v>32</v>
      </c>
      <c r="AX328" s="13" t="s">
        <v>75</v>
      </c>
      <c r="AY328" s="244" t="s">
        <v>133</v>
      </c>
    </row>
    <row r="329" s="14" customFormat="1">
      <c r="A329" s="14"/>
      <c r="B329" s="245"/>
      <c r="C329" s="246"/>
      <c r="D329" s="236" t="s">
        <v>141</v>
      </c>
      <c r="E329" s="247" t="s">
        <v>1</v>
      </c>
      <c r="F329" s="248" t="s">
        <v>194</v>
      </c>
      <c r="G329" s="246"/>
      <c r="H329" s="249">
        <v>9</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141</v>
      </c>
      <c r="AU329" s="255" t="s">
        <v>85</v>
      </c>
      <c r="AV329" s="14" t="s">
        <v>85</v>
      </c>
      <c r="AW329" s="14" t="s">
        <v>32</v>
      </c>
      <c r="AX329" s="14" t="s">
        <v>83</v>
      </c>
      <c r="AY329" s="255" t="s">
        <v>133</v>
      </c>
    </row>
    <row r="330" s="2" customFormat="1" ht="16.5" customHeight="1">
      <c r="A330" s="39"/>
      <c r="B330" s="40"/>
      <c r="C330" s="220" t="s">
        <v>466</v>
      </c>
      <c r="D330" s="220" t="s">
        <v>135</v>
      </c>
      <c r="E330" s="221" t="s">
        <v>1064</v>
      </c>
      <c r="F330" s="222" t="s">
        <v>1065</v>
      </c>
      <c r="G330" s="223" t="s">
        <v>190</v>
      </c>
      <c r="H330" s="224">
        <v>49.5</v>
      </c>
      <c r="I330" s="225"/>
      <c r="J330" s="226">
        <f>ROUND(I330*H330,2)</f>
        <v>0</v>
      </c>
      <c r="K330" s="227"/>
      <c r="L330" s="45"/>
      <c r="M330" s="228" t="s">
        <v>1</v>
      </c>
      <c r="N330" s="229" t="s">
        <v>40</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139</v>
      </c>
      <c r="AT330" s="232" t="s">
        <v>135</v>
      </c>
      <c r="AU330" s="232" t="s">
        <v>85</v>
      </c>
      <c r="AY330" s="18" t="s">
        <v>133</v>
      </c>
      <c r="BE330" s="233">
        <f>IF(N330="základní",J330,0)</f>
        <v>0</v>
      </c>
      <c r="BF330" s="233">
        <f>IF(N330="snížená",J330,0)</f>
        <v>0</v>
      </c>
      <c r="BG330" s="233">
        <f>IF(N330="zákl. přenesená",J330,0)</f>
        <v>0</v>
      </c>
      <c r="BH330" s="233">
        <f>IF(N330="sníž. přenesená",J330,0)</f>
        <v>0</v>
      </c>
      <c r="BI330" s="233">
        <f>IF(N330="nulová",J330,0)</f>
        <v>0</v>
      </c>
      <c r="BJ330" s="18" t="s">
        <v>83</v>
      </c>
      <c r="BK330" s="233">
        <f>ROUND(I330*H330,2)</f>
        <v>0</v>
      </c>
      <c r="BL330" s="18" t="s">
        <v>139</v>
      </c>
      <c r="BM330" s="232" t="s">
        <v>1066</v>
      </c>
    </row>
    <row r="331" s="14" customFormat="1">
      <c r="A331" s="14"/>
      <c r="B331" s="245"/>
      <c r="C331" s="246"/>
      <c r="D331" s="236" t="s">
        <v>141</v>
      </c>
      <c r="E331" s="247" t="s">
        <v>1</v>
      </c>
      <c r="F331" s="248" t="s">
        <v>1037</v>
      </c>
      <c r="G331" s="246"/>
      <c r="H331" s="249">
        <v>49.5</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141</v>
      </c>
      <c r="AU331" s="255" t="s">
        <v>85</v>
      </c>
      <c r="AV331" s="14" t="s">
        <v>85</v>
      </c>
      <c r="AW331" s="14" t="s">
        <v>32</v>
      </c>
      <c r="AX331" s="14" t="s">
        <v>83</v>
      </c>
      <c r="AY331" s="255" t="s">
        <v>133</v>
      </c>
    </row>
    <row r="332" s="2" customFormat="1" ht="16.5" customHeight="1">
      <c r="A332" s="39"/>
      <c r="B332" s="40"/>
      <c r="C332" s="220" t="s">
        <v>471</v>
      </c>
      <c r="D332" s="220" t="s">
        <v>135</v>
      </c>
      <c r="E332" s="221" t="s">
        <v>1067</v>
      </c>
      <c r="F332" s="222" t="s">
        <v>1068</v>
      </c>
      <c r="G332" s="223" t="s">
        <v>440</v>
      </c>
      <c r="H332" s="224">
        <v>9</v>
      </c>
      <c r="I332" s="225"/>
      <c r="J332" s="226">
        <f>ROUND(I332*H332,2)</f>
        <v>0</v>
      </c>
      <c r="K332" s="227"/>
      <c r="L332" s="45"/>
      <c r="M332" s="228" t="s">
        <v>1</v>
      </c>
      <c r="N332" s="229" t="s">
        <v>40</v>
      </c>
      <c r="O332" s="92"/>
      <c r="P332" s="230">
        <f>O332*H332</f>
        <v>0</v>
      </c>
      <c r="Q332" s="230">
        <v>0.040000000000000001</v>
      </c>
      <c r="R332" s="230">
        <f>Q332*H332</f>
        <v>0.35999999999999999</v>
      </c>
      <c r="S332" s="230">
        <v>0</v>
      </c>
      <c r="T332" s="231">
        <f>S332*H332</f>
        <v>0</v>
      </c>
      <c r="U332" s="39"/>
      <c r="V332" s="39"/>
      <c r="W332" s="39"/>
      <c r="X332" s="39"/>
      <c r="Y332" s="39"/>
      <c r="Z332" s="39"/>
      <c r="AA332" s="39"/>
      <c r="AB332" s="39"/>
      <c r="AC332" s="39"/>
      <c r="AD332" s="39"/>
      <c r="AE332" s="39"/>
      <c r="AR332" s="232" t="s">
        <v>139</v>
      </c>
      <c r="AT332" s="232" t="s">
        <v>135</v>
      </c>
      <c r="AU332" s="232" t="s">
        <v>85</v>
      </c>
      <c r="AY332" s="18" t="s">
        <v>133</v>
      </c>
      <c r="BE332" s="233">
        <f>IF(N332="základní",J332,0)</f>
        <v>0</v>
      </c>
      <c r="BF332" s="233">
        <f>IF(N332="snížená",J332,0)</f>
        <v>0</v>
      </c>
      <c r="BG332" s="233">
        <f>IF(N332="zákl. přenesená",J332,0)</f>
        <v>0</v>
      </c>
      <c r="BH332" s="233">
        <f>IF(N332="sníž. přenesená",J332,0)</f>
        <v>0</v>
      </c>
      <c r="BI332" s="233">
        <f>IF(N332="nulová",J332,0)</f>
        <v>0</v>
      </c>
      <c r="BJ332" s="18" t="s">
        <v>83</v>
      </c>
      <c r="BK332" s="233">
        <f>ROUND(I332*H332,2)</f>
        <v>0</v>
      </c>
      <c r="BL332" s="18" t="s">
        <v>139</v>
      </c>
      <c r="BM332" s="232" t="s">
        <v>1069</v>
      </c>
    </row>
    <row r="333" s="14" customFormat="1">
      <c r="A333" s="14"/>
      <c r="B333" s="245"/>
      <c r="C333" s="246"/>
      <c r="D333" s="236" t="s">
        <v>141</v>
      </c>
      <c r="E333" s="247" t="s">
        <v>1</v>
      </c>
      <c r="F333" s="248" t="s">
        <v>194</v>
      </c>
      <c r="G333" s="246"/>
      <c r="H333" s="249">
        <v>9</v>
      </c>
      <c r="I333" s="250"/>
      <c r="J333" s="246"/>
      <c r="K333" s="246"/>
      <c r="L333" s="251"/>
      <c r="M333" s="252"/>
      <c r="N333" s="253"/>
      <c r="O333" s="253"/>
      <c r="P333" s="253"/>
      <c r="Q333" s="253"/>
      <c r="R333" s="253"/>
      <c r="S333" s="253"/>
      <c r="T333" s="254"/>
      <c r="U333" s="14"/>
      <c r="V333" s="14"/>
      <c r="W333" s="14"/>
      <c r="X333" s="14"/>
      <c r="Y333" s="14"/>
      <c r="Z333" s="14"/>
      <c r="AA333" s="14"/>
      <c r="AB333" s="14"/>
      <c r="AC333" s="14"/>
      <c r="AD333" s="14"/>
      <c r="AE333" s="14"/>
      <c r="AT333" s="255" t="s">
        <v>141</v>
      </c>
      <c r="AU333" s="255" t="s">
        <v>85</v>
      </c>
      <c r="AV333" s="14" t="s">
        <v>85</v>
      </c>
      <c r="AW333" s="14" t="s">
        <v>32</v>
      </c>
      <c r="AX333" s="14" t="s">
        <v>83</v>
      </c>
      <c r="AY333" s="255" t="s">
        <v>133</v>
      </c>
    </row>
    <row r="334" s="2" customFormat="1" ht="16.5" customHeight="1">
      <c r="A334" s="39"/>
      <c r="B334" s="40"/>
      <c r="C334" s="278" t="s">
        <v>475</v>
      </c>
      <c r="D334" s="278" t="s">
        <v>312</v>
      </c>
      <c r="E334" s="279" t="s">
        <v>1070</v>
      </c>
      <c r="F334" s="280" t="s">
        <v>1071</v>
      </c>
      <c r="G334" s="281" t="s">
        <v>440</v>
      </c>
      <c r="H334" s="282">
        <v>9</v>
      </c>
      <c r="I334" s="283"/>
      <c r="J334" s="284">
        <f>ROUND(I334*H334,2)</f>
        <v>0</v>
      </c>
      <c r="K334" s="285"/>
      <c r="L334" s="286"/>
      <c r="M334" s="287" t="s">
        <v>1</v>
      </c>
      <c r="N334" s="288" t="s">
        <v>40</v>
      </c>
      <c r="O334" s="92"/>
      <c r="P334" s="230">
        <f>O334*H334</f>
        <v>0</v>
      </c>
      <c r="Q334" s="230">
        <v>0.0033999999999999998</v>
      </c>
      <c r="R334" s="230">
        <f>Q334*H334</f>
        <v>0.030599999999999999</v>
      </c>
      <c r="S334" s="230">
        <v>0</v>
      </c>
      <c r="T334" s="231">
        <f>S334*H334</f>
        <v>0</v>
      </c>
      <c r="U334" s="39"/>
      <c r="V334" s="39"/>
      <c r="W334" s="39"/>
      <c r="X334" s="39"/>
      <c r="Y334" s="39"/>
      <c r="Z334" s="39"/>
      <c r="AA334" s="39"/>
      <c r="AB334" s="39"/>
      <c r="AC334" s="39"/>
      <c r="AD334" s="39"/>
      <c r="AE334" s="39"/>
      <c r="AR334" s="232" t="s">
        <v>187</v>
      </c>
      <c r="AT334" s="232" t="s">
        <v>312</v>
      </c>
      <c r="AU334" s="232" t="s">
        <v>85</v>
      </c>
      <c r="AY334" s="18" t="s">
        <v>133</v>
      </c>
      <c r="BE334" s="233">
        <f>IF(N334="základní",J334,0)</f>
        <v>0</v>
      </c>
      <c r="BF334" s="233">
        <f>IF(N334="snížená",J334,0)</f>
        <v>0</v>
      </c>
      <c r="BG334" s="233">
        <f>IF(N334="zákl. přenesená",J334,0)</f>
        <v>0</v>
      </c>
      <c r="BH334" s="233">
        <f>IF(N334="sníž. přenesená",J334,0)</f>
        <v>0</v>
      </c>
      <c r="BI334" s="233">
        <f>IF(N334="nulová",J334,0)</f>
        <v>0</v>
      </c>
      <c r="BJ334" s="18" t="s">
        <v>83</v>
      </c>
      <c r="BK334" s="233">
        <f>ROUND(I334*H334,2)</f>
        <v>0</v>
      </c>
      <c r="BL334" s="18" t="s">
        <v>139</v>
      </c>
      <c r="BM334" s="232" t="s">
        <v>1072</v>
      </c>
    </row>
    <row r="335" s="14" customFormat="1">
      <c r="A335" s="14"/>
      <c r="B335" s="245"/>
      <c r="C335" s="246"/>
      <c r="D335" s="236" t="s">
        <v>141</v>
      </c>
      <c r="E335" s="247" t="s">
        <v>1</v>
      </c>
      <c r="F335" s="248" t="s">
        <v>194</v>
      </c>
      <c r="G335" s="246"/>
      <c r="H335" s="249">
        <v>9</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141</v>
      </c>
      <c r="AU335" s="255" t="s">
        <v>85</v>
      </c>
      <c r="AV335" s="14" t="s">
        <v>85</v>
      </c>
      <c r="AW335" s="14" t="s">
        <v>32</v>
      </c>
      <c r="AX335" s="14" t="s">
        <v>83</v>
      </c>
      <c r="AY335" s="255" t="s">
        <v>133</v>
      </c>
    </row>
    <row r="336" s="2" customFormat="1" ht="16.5" customHeight="1">
      <c r="A336" s="39"/>
      <c r="B336" s="40"/>
      <c r="C336" s="278" t="s">
        <v>479</v>
      </c>
      <c r="D336" s="278" t="s">
        <v>312</v>
      </c>
      <c r="E336" s="279" t="s">
        <v>551</v>
      </c>
      <c r="F336" s="280" t="s">
        <v>552</v>
      </c>
      <c r="G336" s="281" t="s">
        <v>440</v>
      </c>
      <c r="H336" s="282">
        <v>9</v>
      </c>
      <c r="I336" s="283"/>
      <c r="J336" s="284">
        <f>ROUND(I336*H336,2)</f>
        <v>0</v>
      </c>
      <c r="K336" s="285"/>
      <c r="L336" s="286"/>
      <c r="M336" s="287" t="s">
        <v>1</v>
      </c>
      <c r="N336" s="288" t="s">
        <v>40</v>
      </c>
      <c r="O336" s="92"/>
      <c r="P336" s="230">
        <f>O336*H336</f>
        <v>0</v>
      </c>
      <c r="Q336" s="230">
        <v>0.00089999999999999998</v>
      </c>
      <c r="R336" s="230">
        <f>Q336*H336</f>
        <v>0.0080999999999999996</v>
      </c>
      <c r="S336" s="230">
        <v>0</v>
      </c>
      <c r="T336" s="231">
        <f>S336*H336</f>
        <v>0</v>
      </c>
      <c r="U336" s="39"/>
      <c r="V336" s="39"/>
      <c r="W336" s="39"/>
      <c r="X336" s="39"/>
      <c r="Y336" s="39"/>
      <c r="Z336" s="39"/>
      <c r="AA336" s="39"/>
      <c r="AB336" s="39"/>
      <c r="AC336" s="39"/>
      <c r="AD336" s="39"/>
      <c r="AE336" s="39"/>
      <c r="AR336" s="232" t="s">
        <v>187</v>
      </c>
      <c r="AT336" s="232" t="s">
        <v>312</v>
      </c>
      <c r="AU336" s="232" t="s">
        <v>85</v>
      </c>
      <c r="AY336" s="18" t="s">
        <v>133</v>
      </c>
      <c r="BE336" s="233">
        <f>IF(N336="základní",J336,0)</f>
        <v>0</v>
      </c>
      <c r="BF336" s="233">
        <f>IF(N336="snížená",J336,0)</f>
        <v>0</v>
      </c>
      <c r="BG336" s="233">
        <f>IF(N336="zákl. přenesená",J336,0)</f>
        <v>0</v>
      </c>
      <c r="BH336" s="233">
        <f>IF(N336="sníž. přenesená",J336,0)</f>
        <v>0</v>
      </c>
      <c r="BI336" s="233">
        <f>IF(N336="nulová",J336,0)</f>
        <v>0</v>
      </c>
      <c r="BJ336" s="18" t="s">
        <v>83</v>
      </c>
      <c r="BK336" s="233">
        <f>ROUND(I336*H336,2)</f>
        <v>0</v>
      </c>
      <c r="BL336" s="18" t="s">
        <v>139</v>
      </c>
      <c r="BM336" s="232" t="s">
        <v>1073</v>
      </c>
    </row>
    <row r="337" s="14" customFormat="1">
      <c r="A337" s="14"/>
      <c r="B337" s="245"/>
      <c r="C337" s="246"/>
      <c r="D337" s="236" t="s">
        <v>141</v>
      </c>
      <c r="E337" s="247" t="s">
        <v>1</v>
      </c>
      <c r="F337" s="248" t="s">
        <v>194</v>
      </c>
      <c r="G337" s="246"/>
      <c r="H337" s="249">
        <v>9</v>
      </c>
      <c r="I337" s="250"/>
      <c r="J337" s="246"/>
      <c r="K337" s="246"/>
      <c r="L337" s="251"/>
      <c r="M337" s="252"/>
      <c r="N337" s="253"/>
      <c r="O337" s="253"/>
      <c r="P337" s="253"/>
      <c r="Q337" s="253"/>
      <c r="R337" s="253"/>
      <c r="S337" s="253"/>
      <c r="T337" s="254"/>
      <c r="U337" s="14"/>
      <c r="V337" s="14"/>
      <c r="W337" s="14"/>
      <c r="X337" s="14"/>
      <c r="Y337" s="14"/>
      <c r="Z337" s="14"/>
      <c r="AA337" s="14"/>
      <c r="AB337" s="14"/>
      <c r="AC337" s="14"/>
      <c r="AD337" s="14"/>
      <c r="AE337" s="14"/>
      <c r="AT337" s="255" t="s">
        <v>141</v>
      </c>
      <c r="AU337" s="255" t="s">
        <v>85</v>
      </c>
      <c r="AV337" s="14" t="s">
        <v>85</v>
      </c>
      <c r="AW337" s="14" t="s">
        <v>32</v>
      </c>
      <c r="AX337" s="14" t="s">
        <v>83</v>
      </c>
      <c r="AY337" s="255" t="s">
        <v>133</v>
      </c>
    </row>
    <row r="338" s="2" customFormat="1" ht="16.5" customHeight="1">
      <c r="A338" s="39"/>
      <c r="B338" s="40"/>
      <c r="C338" s="278" t="s">
        <v>483</v>
      </c>
      <c r="D338" s="278" t="s">
        <v>312</v>
      </c>
      <c r="E338" s="279" t="s">
        <v>1074</v>
      </c>
      <c r="F338" s="280" t="s">
        <v>1075</v>
      </c>
      <c r="G338" s="281" t="s">
        <v>440</v>
      </c>
      <c r="H338" s="282">
        <v>9</v>
      </c>
      <c r="I338" s="283"/>
      <c r="J338" s="284">
        <f>ROUND(I338*H338,2)</f>
        <v>0</v>
      </c>
      <c r="K338" s="285"/>
      <c r="L338" s="286"/>
      <c r="M338" s="287" t="s">
        <v>1</v>
      </c>
      <c r="N338" s="288" t="s">
        <v>40</v>
      </c>
      <c r="O338" s="92"/>
      <c r="P338" s="230">
        <f>O338*H338</f>
        <v>0</v>
      </c>
      <c r="Q338" s="230">
        <v>0.0035000000000000001</v>
      </c>
      <c r="R338" s="230">
        <f>Q338*H338</f>
        <v>0.0315</v>
      </c>
      <c r="S338" s="230">
        <v>0</v>
      </c>
      <c r="T338" s="231">
        <f>S338*H338</f>
        <v>0</v>
      </c>
      <c r="U338" s="39"/>
      <c r="V338" s="39"/>
      <c r="W338" s="39"/>
      <c r="X338" s="39"/>
      <c r="Y338" s="39"/>
      <c r="Z338" s="39"/>
      <c r="AA338" s="39"/>
      <c r="AB338" s="39"/>
      <c r="AC338" s="39"/>
      <c r="AD338" s="39"/>
      <c r="AE338" s="39"/>
      <c r="AR338" s="232" t="s">
        <v>187</v>
      </c>
      <c r="AT338" s="232" t="s">
        <v>312</v>
      </c>
      <c r="AU338" s="232" t="s">
        <v>85</v>
      </c>
      <c r="AY338" s="18" t="s">
        <v>133</v>
      </c>
      <c r="BE338" s="233">
        <f>IF(N338="základní",J338,0)</f>
        <v>0</v>
      </c>
      <c r="BF338" s="233">
        <f>IF(N338="snížená",J338,0)</f>
        <v>0</v>
      </c>
      <c r="BG338" s="233">
        <f>IF(N338="zákl. přenesená",J338,0)</f>
        <v>0</v>
      </c>
      <c r="BH338" s="233">
        <f>IF(N338="sníž. přenesená",J338,0)</f>
        <v>0</v>
      </c>
      <c r="BI338" s="233">
        <f>IF(N338="nulová",J338,0)</f>
        <v>0</v>
      </c>
      <c r="BJ338" s="18" t="s">
        <v>83</v>
      </c>
      <c r="BK338" s="233">
        <f>ROUND(I338*H338,2)</f>
        <v>0</v>
      </c>
      <c r="BL338" s="18" t="s">
        <v>139</v>
      </c>
      <c r="BM338" s="232" t="s">
        <v>1076</v>
      </c>
    </row>
    <row r="339" s="14" customFormat="1">
      <c r="A339" s="14"/>
      <c r="B339" s="245"/>
      <c r="C339" s="246"/>
      <c r="D339" s="236" t="s">
        <v>141</v>
      </c>
      <c r="E339" s="247" t="s">
        <v>1</v>
      </c>
      <c r="F339" s="248" t="s">
        <v>194</v>
      </c>
      <c r="G339" s="246"/>
      <c r="H339" s="249">
        <v>9</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141</v>
      </c>
      <c r="AU339" s="255" t="s">
        <v>85</v>
      </c>
      <c r="AV339" s="14" t="s">
        <v>85</v>
      </c>
      <c r="AW339" s="14" t="s">
        <v>32</v>
      </c>
      <c r="AX339" s="14" t="s">
        <v>83</v>
      </c>
      <c r="AY339" s="255" t="s">
        <v>133</v>
      </c>
    </row>
    <row r="340" s="2" customFormat="1" ht="16.5" customHeight="1">
      <c r="A340" s="39"/>
      <c r="B340" s="40"/>
      <c r="C340" s="220" t="s">
        <v>487</v>
      </c>
      <c r="D340" s="220" t="s">
        <v>135</v>
      </c>
      <c r="E340" s="221" t="s">
        <v>571</v>
      </c>
      <c r="F340" s="222" t="s">
        <v>572</v>
      </c>
      <c r="G340" s="223" t="s">
        <v>190</v>
      </c>
      <c r="H340" s="224">
        <v>25.850000000000001</v>
      </c>
      <c r="I340" s="225"/>
      <c r="J340" s="226">
        <f>ROUND(I340*H340,2)</f>
        <v>0</v>
      </c>
      <c r="K340" s="227"/>
      <c r="L340" s="45"/>
      <c r="M340" s="228" t="s">
        <v>1</v>
      </c>
      <c r="N340" s="229" t="s">
        <v>40</v>
      </c>
      <c r="O340" s="92"/>
      <c r="P340" s="230">
        <f>O340*H340</f>
        <v>0</v>
      </c>
      <c r="Q340" s="230">
        <v>0.00019000000000000001</v>
      </c>
      <c r="R340" s="230">
        <f>Q340*H340</f>
        <v>0.0049115000000000009</v>
      </c>
      <c r="S340" s="230">
        <v>0</v>
      </c>
      <c r="T340" s="231">
        <f>S340*H340</f>
        <v>0</v>
      </c>
      <c r="U340" s="39"/>
      <c r="V340" s="39"/>
      <c r="W340" s="39"/>
      <c r="X340" s="39"/>
      <c r="Y340" s="39"/>
      <c r="Z340" s="39"/>
      <c r="AA340" s="39"/>
      <c r="AB340" s="39"/>
      <c r="AC340" s="39"/>
      <c r="AD340" s="39"/>
      <c r="AE340" s="39"/>
      <c r="AR340" s="232" t="s">
        <v>139</v>
      </c>
      <c r="AT340" s="232" t="s">
        <v>135</v>
      </c>
      <c r="AU340" s="232" t="s">
        <v>85</v>
      </c>
      <c r="AY340" s="18" t="s">
        <v>133</v>
      </c>
      <c r="BE340" s="233">
        <f>IF(N340="základní",J340,0)</f>
        <v>0</v>
      </c>
      <c r="BF340" s="233">
        <f>IF(N340="snížená",J340,0)</f>
        <v>0</v>
      </c>
      <c r="BG340" s="233">
        <f>IF(N340="zákl. přenesená",J340,0)</f>
        <v>0</v>
      </c>
      <c r="BH340" s="233">
        <f>IF(N340="sníž. přenesená",J340,0)</f>
        <v>0</v>
      </c>
      <c r="BI340" s="233">
        <f>IF(N340="nulová",J340,0)</f>
        <v>0</v>
      </c>
      <c r="BJ340" s="18" t="s">
        <v>83</v>
      </c>
      <c r="BK340" s="233">
        <f>ROUND(I340*H340,2)</f>
        <v>0</v>
      </c>
      <c r="BL340" s="18" t="s">
        <v>139</v>
      </c>
      <c r="BM340" s="232" t="s">
        <v>1077</v>
      </c>
    </row>
    <row r="341" s="13" customFormat="1">
      <c r="A341" s="13"/>
      <c r="B341" s="234"/>
      <c r="C341" s="235"/>
      <c r="D341" s="236" t="s">
        <v>141</v>
      </c>
      <c r="E341" s="237" t="s">
        <v>1</v>
      </c>
      <c r="F341" s="238" t="s">
        <v>1078</v>
      </c>
      <c r="G341" s="235"/>
      <c r="H341" s="237" t="s">
        <v>1</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141</v>
      </c>
      <c r="AU341" s="244" t="s">
        <v>85</v>
      </c>
      <c r="AV341" s="13" t="s">
        <v>83</v>
      </c>
      <c r="AW341" s="13" t="s">
        <v>32</v>
      </c>
      <c r="AX341" s="13" t="s">
        <v>75</v>
      </c>
      <c r="AY341" s="244" t="s">
        <v>133</v>
      </c>
    </row>
    <row r="342" s="14" customFormat="1">
      <c r="A342" s="14"/>
      <c r="B342" s="245"/>
      <c r="C342" s="246"/>
      <c r="D342" s="236" t="s">
        <v>141</v>
      </c>
      <c r="E342" s="247" t="s">
        <v>1</v>
      </c>
      <c r="F342" s="248" t="s">
        <v>1079</v>
      </c>
      <c r="G342" s="246"/>
      <c r="H342" s="249">
        <v>25.850000000000001</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141</v>
      </c>
      <c r="AU342" s="255" t="s">
        <v>85</v>
      </c>
      <c r="AV342" s="14" t="s">
        <v>85</v>
      </c>
      <c r="AW342" s="14" t="s">
        <v>32</v>
      </c>
      <c r="AX342" s="14" t="s">
        <v>83</v>
      </c>
      <c r="AY342" s="255" t="s">
        <v>133</v>
      </c>
    </row>
    <row r="343" s="2" customFormat="1" ht="16.5" customHeight="1">
      <c r="A343" s="39"/>
      <c r="B343" s="40"/>
      <c r="C343" s="220" t="s">
        <v>491</v>
      </c>
      <c r="D343" s="220" t="s">
        <v>135</v>
      </c>
      <c r="E343" s="221" t="s">
        <v>576</v>
      </c>
      <c r="F343" s="222" t="s">
        <v>577</v>
      </c>
      <c r="G343" s="223" t="s">
        <v>190</v>
      </c>
      <c r="H343" s="224">
        <v>54.450000000000003</v>
      </c>
      <c r="I343" s="225"/>
      <c r="J343" s="226">
        <f>ROUND(I343*H343,2)</f>
        <v>0</v>
      </c>
      <c r="K343" s="227"/>
      <c r="L343" s="45"/>
      <c r="M343" s="228" t="s">
        <v>1</v>
      </c>
      <c r="N343" s="229" t="s">
        <v>40</v>
      </c>
      <c r="O343" s="92"/>
      <c r="P343" s="230">
        <f>O343*H343</f>
        <v>0</v>
      </c>
      <c r="Q343" s="230">
        <v>6.0000000000000002E-05</v>
      </c>
      <c r="R343" s="230">
        <f>Q343*H343</f>
        <v>0.0032670000000000004</v>
      </c>
      <c r="S343" s="230">
        <v>0</v>
      </c>
      <c r="T343" s="231">
        <f>S343*H343</f>
        <v>0</v>
      </c>
      <c r="U343" s="39"/>
      <c r="V343" s="39"/>
      <c r="W343" s="39"/>
      <c r="X343" s="39"/>
      <c r="Y343" s="39"/>
      <c r="Z343" s="39"/>
      <c r="AA343" s="39"/>
      <c r="AB343" s="39"/>
      <c r="AC343" s="39"/>
      <c r="AD343" s="39"/>
      <c r="AE343" s="39"/>
      <c r="AR343" s="232" t="s">
        <v>139</v>
      </c>
      <c r="AT343" s="232" t="s">
        <v>135</v>
      </c>
      <c r="AU343" s="232" t="s">
        <v>85</v>
      </c>
      <c r="AY343" s="18" t="s">
        <v>133</v>
      </c>
      <c r="BE343" s="233">
        <f>IF(N343="základní",J343,0)</f>
        <v>0</v>
      </c>
      <c r="BF343" s="233">
        <f>IF(N343="snížená",J343,0)</f>
        <v>0</v>
      </c>
      <c r="BG343" s="233">
        <f>IF(N343="zákl. přenesená",J343,0)</f>
        <v>0</v>
      </c>
      <c r="BH343" s="233">
        <f>IF(N343="sníž. přenesená",J343,0)</f>
        <v>0</v>
      </c>
      <c r="BI343" s="233">
        <f>IF(N343="nulová",J343,0)</f>
        <v>0</v>
      </c>
      <c r="BJ343" s="18" t="s">
        <v>83</v>
      </c>
      <c r="BK343" s="233">
        <f>ROUND(I343*H343,2)</f>
        <v>0</v>
      </c>
      <c r="BL343" s="18" t="s">
        <v>139</v>
      </c>
      <c r="BM343" s="232" t="s">
        <v>1080</v>
      </c>
    </row>
    <row r="344" s="14" customFormat="1">
      <c r="A344" s="14"/>
      <c r="B344" s="245"/>
      <c r="C344" s="246"/>
      <c r="D344" s="236" t="s">
        <v>141</v>
      </c>
      <c r="E344" s="247" t="s">
        <v>1</v>
      </c>
      <c r="F344" s="248" t="s">
        <v>1041</v>
      </c>
      <c r="G344" s="246"/>
      <c r="H344" s="249">
        <v>54.450000000000003</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141</v>
      </c>
      <c r="AU344" s="255" t="s">
        <v>85</v>
      </c>
      <c r="AV344" s="14" t="s">
        <v>85</v>
      </c>
      <c r="AW344" s="14" t="s">
        <v>32</v>
      </c>
      <c r="AX344" s="14" t="s">
        <v>83</v>
      </c>
      <c r="AY344" s="255" t="s">
        <v>133</v>
      </c>
    </row>
    <row r="345" s="12" customFormat="1" ht="22.8" customHeight="1">
      <c r="A345" s="12"/>
      <c r="B345" s="204"/>
      <c r="C345" s="205"/>
      <c r="D345" s="206" t="s">
        <v>74</v>
      </c>
      <c r="E345" s="218" t="s">
        <v>194</v>
      </c>
      <c r="F345" s="218" t="s">
        <v>580</v>
      </c>
      <c r="G345" s="205"/>
      <c r="H345" s="205"/>
      <c r="I345" s="208"/>
      <c r="J345" s="219">
        <f>BK345</f>
        <v>0</v>
      </c>
      <c r="K345" s="205"/>
      <c r="L345" s="210"/>
      <c r="M345" s="211"/>
      <c r="N345" s="212"/>
      <c r="O345" s="212"/>
      <c r="P345" s="213">
        <f>SUM(P346:P357)</f>
        <v>0</v>
      </c>
      <c r="Q345" s="212"/>
      <c r="R345" s="213">
        <f>SUM(R346:R357)</f>
        <v>0.037819999999999999</v>
      </c>
      <c r="S345" s="212"/>
      <c r="T345" s="214">
        <f>SUM(T346:T357)</f>
        <v>0</v>
      </c>
      <c r="U345" s="12"/>
      <c r="V345" s="12"/>
      <c r="W345" s="12"/>
      <c r="X345" s="12"/>
      <c r="Y345" s="12"/>
      <c r="Z345" s="12"/>
      <c r="AA345" s="12"/>
      <c r="AB345" s="12"/>
      <c r="AC345" s="12"/>
      <c r="AD345" s="12"/>
      <c r="AE345" s="12"/>
      <c r="AR345" s="215" t="s">
        <v>83</v>
      </c>
      <c r="AT345" s="216" t="s">
        <v>74</v>
      </c>
      <c r="AU345" s="216" t="s">
        <v>83</v>
      </c>
      <c r="AY345" s="215" t="s">
        <v>133</v>
      </c>
      <c r="BK345" s="217">
        <f>SUM(BK346:BK357)</f>
        <v>0</v>
      </c>
    </row>
    <row r="346" s="2" customFormat="1" ht="33" customHeight="1">
      <c r="A346" s="39"/>
      <c r="B346" s="40"/>
      <c r="C346" s="220" t="s">
        <v>495</v>
      </c>
      <c r="D346" s="220" t="s">
        <v>135</v>
      </c>
      <c r="E346" s="221" t="s">
        <v>582</v>
      </c>
      <c r="F346" s="222" t="s">
        <v>583</v>
      </c>
      <c r="G346" s="223" t="s">
        <v>190</v>
      </c>
      <c r="H346" s="224">
        <v>62</v>
      </c>
      <c r="I346" s="225"/>
      <c r="J346" s="226">
        <f>ROUND(I346*H346,2)</f>
        <v>0</v>
      </c>
      <c r="K346" s="227"/>
      <c r="L346" s="45"/>
      <c r="M346" s="228" t="s">
        <v>1</v>
      </c>
      <c r="N346" s="229" t="s">
        <v>40</v>
      </c>
      <c r="O346" s="92"/>
      <c r="P346" s="230">
        <f>O346*H346</f>
        <v>0</v>
      </c>
      <c r="Q346" s="230">
        <v>0.00060999999999999997</v>
      </c>
      <c r="R346" s="230">
        <f>Q346*H346</f>
        <v>0.037819999999999999</v>
      </c>
      <c r="S346" s="230">
        <v>0</v>
      </c>
      <c r="T346" s="231">
        <f>S346*H346</f>
        <v>0</v>
      </c>
      <c r="U346" s="39"/>
      <c r="V346" s="39"/>
      <c r="W346" s="39"/>
      <c r="X346" s="39"/>
      <c r="Y346" s="39"/>
      <c r="Z346" s="39"/>
      <c r="AA346" s="39"/>
      <c r="AB346" s="39"/>
      <c r="AC346" s="39"/>
      <c r="AD346" s="39"/>
      <c r="AE346" s="39"/>
      <c r="AR346" s="232" t="s">
        <v>139</v>
      </c>
      <c r="AT346" s="232" t="s">
        <v>135</v>
      </c>
      <c r="AU346" s="232" t="s">
        <v>85</v>
      </c>
      <c r="AY346" s="18" t="s">
        <v>133</v>
      </c>
      <c r="BE346" s="233">
        <f>IF(N346="základní",J346,0)</f>
        <v>0</v>
      </c>
      <c r="BF346" s="233">
        <f>IF(N346="snížená",J346,0)</f>
        <v>0</v>
      </c>
      <c r="BG346" s="233">
        <f>IF(N346="zákl. přenesená",J346,0)</f>
        <v>0</v>
      </c>
      <c r="BH346" s="233">
        <f>IF(N346="sníž. přenesená",J346,0)</f>
        <v>0</v>
      </c>
      <c r="BI346" s="233">
        <f>IF(N346="nulová",J346,0)</f>
        <v>0</v>
      </c>
      <c r="BJ346" s="18" t="s">
        <v>83</v>
      </c>
      <c r="BK346" s="233">
        <f>ROUND(I346*H346,2)</f>
        <v>0</v>
      </c>
      <c r="BL346" s="18" t="s">
        <v>139</v>
      </c>
      <c r="BM346" s="232" t="s">
        <v>1081</v>
      </c>
    </row>
    <row r="347" s="13" customFormat="1">
      <c r="A347" s="13"/>
      <c r="B347" s="234"/>
      <c r="C347" s="235"/>
      <c r="D347" s="236" t="s">
        <v>141</v>
      </c>
      <c r="E347" s="237" t="s">
        <v>1</v>
      </c>
      <c r="F347" s="238" t="s">
        <v>1082</v>
      </c>
      <c r="G347" s="235"/>
      <c r="H347" s="237" t="s">
        <v>1</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141</v>
      </c>
      <c r="AU347" s="244" t="s">
        <v>85</v>
      </c>
      <c r="AV347" s="13" t="s">
        <v>83</v>
      </c>
      <c r="AW347" s="13" t="s">
        <v>32</v>
      </c>
      <c r="AX347" s="13" t="s">
        <v>75</v>
      </c>
      <c r="AY347" s="244" t="s">
        <v>133</v>
      </c>
    </row>
    <row r="348" s="14" customFormat="1">
      <c r="A348" s="14"/>
      <c r="B348" s="245"/>
      <c r="C348" s="246"/>
      <c r="D348" s="236" t="s">
        <v>141</v>
      </c>
      <c r="E348" s="247" t="s">
        <v>1</v>
      </c>
      <c r="F348" s="248" t="s">
        <v>404</v>
      </c>
      <c r="G348" s="246"/>
      <c r="H348" s="249">
        <v>44</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141</v>
      </c>
      <c r="AU348" s="255" t="s">
        <v>85</v>
      </c>
      <c r="AV348" s="14" t="s">
        <v>85</v>
      </c>
      <c r="AW348" s="14" t="s">
        <v>32</v>
      </c>
      <c r="AX348" s="14" t="s">
        <v>75</v>
      </c>
      <c r="AY348" s="255" t="s">
        <v>133</v>
      </c>
    </row>
    <row r="349" s="13" customFormat="1">
      <c r="A349" s="13"/>
      <c r="B349" s="234"/>
      <c r="C349" s="235"/>
      <c r="D349" s="236" t="s">
        <v>141</v>
      </c>
      <c r="E349" s="237" t="s">
        <v>1</v>
      </c>
      <c r="F349" s="238" t="s">
        <v>1083</v>
      </c>
      <c r="G349" s="235"/>
      <c r="H349" s="237" t="s">
        <v>1</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141</v>
      </c>
      <c r="AU349" s="244" t="s">
        <v>85</v>
      </c>
      <c r="AV349" s="13" t="s">
        <v>83</v>
      </c>
      <c r="AW349" s="13" t="s">
        <v>32</v>
      </c>
      <c r="AX349" s="13" t="s">
        <v>75</v>
      </c>
      <c r="AY349" s="244" t="s">
        <v>133</v>
      </c>
    </row>
    <row r="350" s="14" customFormat="1">
      <c r="A350" s="14"/>
      <c r="B350" s="245"/>
      <c r="C350" s="246"/>
      <c r="D350" s="236" t="s">
        <v>141</v>
      </c>
      <c r="E350" s="247" t="s">
        <v>1</v>
      </c>
      <c r="F350" s="248" t="s">
        <v>1084</v>
      </c>
      <c r="G350" s="246"/>
      <c r="H350" s="249">
        <v>18</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141</v>
      </c>
      <c r="AU350" s="255" t="s">
        <v>85</v>
      </c>
      <c r="AV350" s="14" t="s">
        <v>85</v>
      </c>
      <c r="AW350" s="14" t="s">
        <v>32</v>
      </c>
      <c r="AX350" s="14" t="s">
        <v>75</v>
      </c>
      <c r="AY350" s="255" t="s">
        <v>133</v>
      </c>
    </row>
    <row r="351" s="15" customFormat="1">
      <c r="A351" s="15"/>
      <c r="B351" s="256"/>
      <c r="C351" s="257"/>
      <c r="D351" s="236" t="s">
        <v>141</v>
      </c>
      <c r="E351" s="258" t="s">
        <v>1</v>
      </c>
      <c r="F351" s="259" t="s">
        <v>152</v>
      </c>
      <c r="G351" s="257"/>
      <c r="H351" s="260">
        <v>62</v>
      </c>
      <c r="I351" s="261"/>
      <c r="J351" s="257"/>
      <c r="K351" s="257"/>
      <c r="L351" s="262"/>
      <c r="M351" s="263"/>
      <c r="N351" s="264"/>
      <c r="O351" s="264"/>
      <c r="P351" s="264"/>
      <c r="Q351" s="264"/>
      <c r="R351" s="264"/>
      <c r="S351" s="264"/>
      <c r="T351" s="265"/>
      <c r="U351" s="15"/>
      <c r="V351" s="15"/>
      <c r="W351" s="15"/>
      <c r="X351" s="15"/>
      <c r="Y351" s="15"/>
      <c r="Z351" s="15"/>
      <c r="AA351" s="15"/>
      <c r="AB351" s="15"/>
      <c r="AC351" s="15"/>
      <c r="AD351" s="15"/>
      <c r="AE351" s="15"/>
      <c r="AT351" s="266" t="s">
        <v>141</v>
      </c>
      <c r="AU351" s="266" t="s">
        <v>85</v>
      </c>
      <c r="AV351" s="15" t="s">
        <v>139</v>
      </c>
      <c r="AW351" s="15" t="s">
        <v>32</v>
      </c>
      <c r="AX351" s="15" t="s">
        <v>83</v>
      </c>
      <c r="AY351" s="266" t="s">
        <v>133</v>
      </c>
    </row>
    <row r="352" s="2" customFormat="1" ht="16.5" customHeight="1">
      <c r="A352" s="39"/>
      <c r="B352" s="40"/>
      <c r="C352" s="220" t="s">
        <v>499</v>
      </c>
      <c r="D352" s="220" t="s">
        <v>135</v>
      </c>
      <c r="E352" s="221" t="s">
        <v>588</v>
      </c>
      <c r="F352" s="222" t="s">
        <v>589</v>
      </c>
      <c r="G352" s="223" t="s">
        <v>190</v>
      </c>
      <c r="H352" s="224">
        <v>62</v>
      </c>
      <c r="I352" s="225"/>
      <c r="J352" s="226">
        <f>ROUND(I352*H352,2)</f>
        <v>0</v>
      </c>
      <c r="K352" s="227"/>
      <c r="L352" s="45"/>
      <c r="M352" s="228" t="s">
        <v>1</v>
      </c>
      <c r="N352" s="229" t="s">
        <v>40</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139</v>
      </c>
      <c r="AT352" s="232" t="s">
        <v>135</v>
      </c>
      <c r="AU352" s="232" t="s">
        <v>85</v>
      </c>
      <c r="AY352" s="18" t="s">
        <v>133</v>
      </c>
      <c r="BE352" s="233">
        <f>IF(N352="základní",J352,0)</f>
        <v>0</v>
      </c>
      <c r="BF352" s="233">
        <f>IF(N352="snížená",J352,0)</f>
        <v>0</v>
      </c>
      <c r="BG352" s="233">
        <f>IF(N352="zákl. přenesená",J352,0)</f>
        <v>0</v>
      </c>
      <c r="BH352" s="233">
        <f>IF(N352="sníž. přenesená",J352,0)</f>
        <v>0</v>
      </c>
      <c r="BI352" s="233">
        <f>IF(N352="nulová",J352,0)</f>
        <v>0</v>
      </c>
      <c r="BJ352" s="18" t="s">
        <v>83</v>
      </c>
      <c r="BK352" s="233">
        <f>ROUND(I352*H352,2)</f>
        <v>0</v>
      </c>
      <c r="BL352" s="18" t="s">
        <v>139</v>
      </c>
      <c r="BM352" s="232" t="s">
        <v>1085</v>
      </c>
    </row>
    <row r="353" s="13" customFormat="1">
      <c r="A353" s="13"/>
      <c r="B353" s="234"/>
      <c r="C353" s="235"/>
      <c r="D353" s="236" t="s">
        <v>141</v>
      </c>
      <c r="E353" s="237" t="s">
        <v>1</v>
      </c>
      <c r="F353" s="238" t="s">
        <v>1082</v>
      </c>
      <c r="G353" s="235"/>
      <c r="H353" s="237" t="s">
        <v>1</v>
      </c>
      <c r="I353" s="239"/>
      <c r="J353" s="235"/>
      <c r="K353" s="235"/>
      <c r="L353" s="240"/>
      <c r="M353" s="241"/>
      <c r="N353" s="242"/>
      <c r="O353" s="242"/>
      <c r="P353" s="242"/>
      <c r="Q353" s="242"/>
      <c r="R353" s="242"/>
      <c r="S353" s="242"/>
      <c r="T353" s="243"/>
      <c r="U353" s="13"/>
      <c r="V353" s="13"/>
      <c r="W353" s="13"/>
      <c r="X353" s="13"/>
      <c r="Y353" s="13"/>
      <c r="Z353" s="13"/>
      <c r="AA353" s="13"/>
      <c r="AB353" s="13"/>
      <c r="AC353" s="13"/>
      <c r="AD353" s="13"/>
      <c r="AE353" s="13"/>
      <c r="AT353" s="244" t="s">
        <v>141</v>
      </c>
      <c r="AU353" s="244" t="s">
        <v>85</v>
      </c>
      <c r="AV353" s="13" t="s">
        <v>83</v>
      </c>
      <c r="AW353" s="13" t="s">
        <v>32</v>
      </c>
      <c r="AX353" s="13" t="s">
        <v>75</v>
      </c>
      <c r="AY353" s="244" t="s">
        <v>133</v>
      </c>
    </row>
    <row r="354" s="14" customFormat="1">
      <c r="A354" s="14"/>
      <c r="B354" s="245"/>
      <c r="C354" s="246"/>
      <c r="D354" s="236" t="s">
        <v>141</v>
      </c>
      <c r="E354" s="247" t="s">
        <v>1</v>
      </c>
      <c r="F354" s="248" t="s">
        <v>404</v>
      </c>
      <c r="G354" s="246"/>
      <c r="H354" s="249">
        <v>44</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141</v>
      </c>
      <c r="AU354" s="255" t="s">
        <v>85</v>
      </c>
      <c r="AV354" s="14" t="s">
        <v>85</v>
      </c>
      <c r="AW354" s="14" t="s">
        <v>32</v>
      </c>
      <c r="AX354" s="14" t="s">
        <v>75</v>
      </c>
      <c r="AY354" s="255" t="s">
        <v>133</v>
      </c>
    </row>
    <row r="355" s="13" customFormat="1">
      <c r="A355" s="13"/>
      <c r="B355" s="234"/>
      <c r="C355" s="235"/>
      <c r="D355" s="236" t="s">
        <v>141</v>
      </c>
      <c r="E355" s="237" t="s">
        <v>1</v>
      </c>
      <c r="F355" s="238" t="s">
        <v>1083</v>
      </c>
      <c r="G355" s="235"/>
      <c r="H355" s="237" t="s">
        <v>1</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141</v>
      </c>
      <c r="AU355" s="244" t="s">
        <v>85</v>
      </c>
      <c r="AV355" s="13" t="s">
        <v>83</v>
      </c>
      <c r="AW355" s="13" t="s">
        <v>32</v>
      </c>
      <c r="AX355" s="13" t="s">
        <v>75</v>
      </c>
      <c r="AY355" s="244" t="s">
        <v>133</v>
      </c>
    </row>
    <row r="356" s="14" customFormat="1">
      <c r="A356" s="14"/>
      <c r="B356" s="245"/>
      <c r="C356" s="246"/>
      <c r="D356" s="236" t="s">
        <v>141</v>
      </c>
      <c r="E356" s="247" t="s">
        <v>1</v>
      </c>
      <c r="F356" s="248" t="s">
        <v>1084</v>
      </c>
      <c r="G356" s="246"/>
      <c r="H356" s="249">
        <v>18</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141</v>
      </c>
      <c r="AU356" s="255" t="s">
        <v>85</v>
      </c>
      <c r="AV356" s="14" t="s">
        <v>85</v>
      </c>
      <c r="AW356" s="14" t="s">
        <v>32</v>
      </c>
      <c r="AX356" s="14" t="s">
        <v>75</v>
      </c>
      <c r="AY356" s="255" t="s">
        <v>133</v>
      </c>
    </row>
    <row r="357" s="15" customFormat="1">
      <c r="A357" s="15"/>
      <c r="B357" s="256"/>
      <c r="C357" s="257"/>
      <c r="D357" s="236" t="s">
        <v>141</v>
      </c>
      <c r="E357" s="258" t="s">
        <v>1</v>
      </c>
      <c r="F357" s="259" t="s">
        <v>152</v>
      </c>
      <c r="G357" s="257"/>
      <c r="H357" s="260">
        <v>62</v>
      </c>
      <c r="I357" s="261"/>
      <c r="J357" s="257"/>
      <c r="K357" s="257"/>
      <c r="L357" s="262"/>
      <c r="M357" s="263"/>
      <c r="N357" s="264"/>
      <c r="O357" s="264"/>
      <c r="P357" s="264"/>
      <c r="Q357" s="264"/>
      <c r="R357" s="264"/>
      <c r="S357" s="264"/>
      <c r="T357" s="265"/>
      <c r="U357" s="15"/>
      <c r="V357" s="15"/>
      <c r="W357" s="15"/>
      <c r="X357" s="15"/>
      <c r="Y357" s="15"/>
      <c r="Z357" s="15"/>
      <c r="AA357" s="15"/>
      <c r="AB357" s="15"/>
      <c r="AC357" s="15"/>
      <c r="AD357" s="15"/>
      <c r="AE357" s="15"/>
      <c r="AT357" s="266" t="s">
        <v>141</v>
      </c>
      <c r="AU357" s="266" t="s">
        <v>85</v>
      </c>
      <c r="AV357" s="15" t="s">
        <v>139</v>
      </c>
      <c r="AW357" s="15" t="s">
        <v>32</v>
      </c>
      <c r="AX357" s="15" t="s">
        <v>83</v>
      </c>
      <c r="AY357" s="266" t="s">
        <v>133</v>
      </c>
    </row>
    <row r="358" s="12" customFormat="1" ht="22.8" customHeight="1">
      <c r="A358" s="12"/>
      <c r="B358" s="204"/>
      <c r="C358" s="205"/>
      <c r="D358" s="206" t="s">
        <v>74</v>
      </c>
      <c r="E358" s="218" t="s">
        <v>592</v>
      </c>
      <c r="F358" s="218" t="s">
        <v>593</v>
      </c>
      <c r="G358" s="205"/>
      <c r="H358" s="205"/>
      <c r="I358" s="208"/>
      <c r="J358" s="219">
        <f>BK358</f>
        <v>0</v>
      </c>
      <c r="K358" s="205"/>
      <c r="L358" s="210"/>
      <c r="M358" s="211"/>
      <c r="N358" s="212"/>
      <c r="O358" s="212"/>
      <c r="P358" s="213">
        <f>SUM(P359:P389)</f>
        <v>0</v>
      </c>
      <c r="Q358" s="212"/>
      <c r="R358" s="213">
        <f>SUM(R359:R389)</f>
        <v>0</v>
      </c>
      <c r="S358" s="212"/>
      <c r="T358" s="214">
        <f>SUM(T359:T389)</f>
        <v>0</v>
      </c>
      <c r="U358" s="12"/>
      <c r="V358" s="12"/>
      <c r="W358" s="12"/>
      <c r="X358" s="12"/>
      <c r="Y358" s="12"/>
      <c r="Z358" s="12"/>
      <c r="AA358" s="12"/>
      <c r="AB358" s="12"/>
      <c r="AC358" s="12"/>
      <c r="AD358" s="12"/>
      <c r="AE358" s="12"/>
      <c r="AR358" s="215" t="s">
        <v>83</v>
      </c>
      <c r="AT358" s="216" t="s">
        <v>74</v>
      </c>
      <c r="AU358" s="216" t="s">
        <v>83</v>
      </c>
      <c r="AY358" s="215" t="s">
        <v>133</v>
      </c>
      <c r="BK358" s="217">
        <f>SUM(BK359:BK389)</f>
        <v>0</v>
      </c>
    </row>
    <row r="359" s="2" customFormat="1" ht="24.15" customHeight="1">
      <c r="A359" s="39"/>
      <c r="B359" s="40"/>
      <c r="C359" s="220" t="s">
        <v>504</v>
      </c>
      <c r="D359" s="220" t="s">
        <v>135</v>
      </c>
      <c r="E359" s="221" t="s">
        <v>595</v>
      </c>
      <c r="F359" s="222" t="s">
        <v>596</v>
      </c>
      <c r="G359" s="223" t="s">
        <v>295</v>
      </c>
      <c r="H359" s="224">
        <v>69.174000000000007</v>
      </c>
      <c r="I359" s="225"/>
      <c r="J359" s="226">
        <f>ROUND(I359*H359,2)</f>
        <v>0</v>
      </c>
      <c r="K359" s="227"/>
      <c r="L359" s="45"/>
      <c r="M359" s="228" t="s">
        <v>1</v>
      </c>
      <c r="N359" s="229" t="s">
        <v>40</v>
      </c>
      <c r="O359" s="92"/>
      <c r="P359" s="230">
        <f>O359*H359</f>
        <v>0</v>
      </c>
      <c r="Q359" s="230">
        <v>0</v>
      </c>
      <c r="R359" s="230">
        <f>Q359*H359</f>
        <v>0</v>
      </c>
      <c r="S359" s="230">
        <v>0</v>
      </c>
      <c r="T359" s="231">
        <f>S359*H359</f>
        <v>0</v>
      </c>
      <c r="U359" s="39"/>
      <c r="V359" s="39"/>
      <c r="W359" s="39"/>
      <c r="X359" s="39"/>
      <c r="Y359" s="39"/>
      <c r="Z359" s="39"/>
      <c r="AA359" s="39"/>
      <c r="AB359" s="39"/>
      <c r="AC359" s="39"/>
      <c r="AD359" s="39"/>
      <c r="AE359" s="39"/>
      <c r="AR359" s="232" t="s">
        <v>139</v>
      </c>
      <c r="AT359" s="232" t="s">
        <v>135</v>
      </c>
      <c r="AU359" s="232" t="s">
        <v>85</v>
      </c>
      <c r="AY359" s="18" t="s">
        <v>133</v>
      </c>
      <c r="BE359" s="233">
        <f>IF(N359="základní",J359,0)</f>
        <v>0</v>
      </c>
      <c r="BF359" s="233">
        <f>IF(N359="snížená",J359,0)</f>
        <v>0</v>
      </c>
      <c r="BG359" s="233">
        <f>IF(N359="zákl. přenesená",J359,0)</f>
        <v>0</v>
      </c>
      <c r="BH359" s="233">
        <f>IF(N359="sníž. přenesená",J359,0)</f>
        <v>0</v>
      </c>
      <c r="BI359" s="233">
        <f>IF(N359="nulová",J359,0)</f>
        <v>0</v>
      </c>
      <c r="BJ359" s="18" t="s">
        <v>83</v>
      </c>
      <c r="BK359" s="233">
        <f>ROUND(I359*H359,2)</f>
        <v>0</v>
      </c>
      <c r="BL359" s="18" t="s">
        <v>139</v>
      </c>
      <c r="BM359" s="232" t="s">
        <v>1086</v>
      </c>
    </row>
    <row r="360" s="13" customFormat="1">
      <c r="A360" s="13"/>
      <c r="B360" s="234"/>
      <c r="C360" s="235"/>
      <c r="D360" s="236" t="s">
        <v>141</v>
      </c>
      <c r="E360" s="237" t="s">
        <v>1</v>
      </c>
      <c r="F360" s="238" t="s">
        <v>1087</v>
      </c>
      <c r="G360" s="235"/>
      <c r="H360" s="237" t="s">
        <v>1</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141</v>
      </c>
      <c r="AU360" s="244" t="s">
        <v>85</v>
      </c>
      <c r="AV360" s="13" t="s">
        <v>83</v>
      </c>
      <c r="AW360" s="13" t="s">
        <v>32</v>
      </c>
      <c r="AX360" s="13" t="s">
        <v>75</v>
      </c>
      <c r="AY360" s="244" t="s">
        <v>133</v>
      </c>
    </row>
    <row r="361" s="14" customFormat="1">
      <c r="A361" s="14"/>
      <c r="B361" s="245"/>
      <c r="C361" s="246"/>
      <c r="D361" s="236" t="s">
        <v>141</v>
      </c>
      <c r="E361" s="247" t="s">
        <v>1</v>
      </c>
      <c r="F361" s="248" t="s">
        <v>1088</v>
      </c>
      <c r="G361" s="246"/>
      <c r="H361" s="249">
        <v>14.728999999999999</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141</v>
      </c>
      <c r="AU361" s="255" t="s">
        <v>85</v>
      </c>
      <c r="AV361" s="14" t="s">
        <v>85</v>
      </c>
      <c r="AW361" s="14" t="s">
        <v>32</v>
      </c>
      <c r="AX361" s="14" t="s">
        <v>75</v>
      </c>
      <c r="AY361" s="255" t="s">
        <v>133</v>
      </c>
    </row>
    <row r="362" s="13" customFormat="1">
      <c r="A362" s="13"/>
      <c r="B362" s="234"/>
      <c r="C362" s="235"/>
      <c r="D362" s="236" t="s">
        <v>141</v>
      </c>
      <c r="E362" s="237" t="s">
        <v>1</v>
      </c>
      <c r="F362" s="238" t="s">
        <v>1089</v>
      </c>
      <c r="G362" s="235"/>
      <c r="H362" s="237" t="s">
        <v>1</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141</v>
      </c>
      <c r="AU362" s="244" t="s">
        <v>85</v>
      </c>
      <c r="AV362" s="13" t="s">
        <v>83</v>
      </c>
      <c r="AW362" s="13" t="s">
        <v>32</v>
      </c>
      <c r="AX362" s="13" t="s">
        <v>75</v>
      </c>
      <c r="AY362" s="244" t="s">
        <v>133</v>
      </c>
    </row>
    <row r="363" s="14" customFormat="1">
      <c r="A363" s="14"/>
      <c r="B363" s="245"/>
      <c r="C363" s="246"/>
      <c r="D363" s="236" t="s">
        <v>141</v>
      </c>
      <c r="E363" s="247" t="s">
        <v>1</v>
      </c>
      <c r="F363" s="248" t="s">
        <v>1090</v>
      </c>
      <c r="G363" s="246"/>
      <c r="H363" s="249">
        <v>20.861999999999998</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141</v>
      </c>
      <c r="AU363" s="255" t="s">
        <v>85</v>
      </c>
      <c r="AV363" s="14" t="s">
        <v>85</v>
      </c>
      <c r="AW363" s="14" t="s">
        <v>32</v>
      </c>
      <c r="AX363" s="14" t="s">
        <v>75</v>
      </c>
      <c r="AY363" s="255" t="s">
        <v>133</v>
      </c>
    </row>
    <row r="364" s="13" customFormat="1">
      <c r="A364" s="13"/>
      <c r="B364" s="234"/>
      <c r="C364" s="235"/>
      <c r="D364" s="236" t="s">
        <v>141</v>
      </c>
      <c r="E364" s="237" t="s">
        <v>1</v>
      </c>
      <c r="F364" s="238" t="s">
        <v>1091</v>
      </c>
      <c r="G364" s="235"/>
      <c r="H364" s="237" t="s">
        <v>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141</v>
      </c>
      <c r="AU364" s="244" t="s">
        <v>85</v>
      </c>
      <c r="AV364" s="13" t="s">
        <v>83</v>
      </c>
      <c r="AW364" s="13" t="s">
        <v>32</v>
      </c>
      <c r="AX364" s="13" t="s">
        <v>75</v>
      </c>
      <c r="AY364" s="244" t="s">
        <v>133</v>
      </c>
    </row>
    <row r="365" s="14" customFormat="1">
      <c r="A365" s="14"/>
      <c r="B365" s="245"/>
      <c r="C365" s="246"/>
      <c r="D365" s="236" t="s">
        <v>141</v>
      </c>
      <c r="E365" s="247" t="s">
        <v>1</v>
      </c>
      <c r="F365" s="248" t="s">
        <v>1092</v>
      </c>
      <c r="G365" s="246"/>
      <c r="H365" s="249">
        <v>33.582999999999998</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141</v>
      </c>
      <c r="AU365" s="255" t="s">
        <v>85</v>
      </c>
      <c r="AV365" s="14" t="s">
        <v>85</v>
      </c>
      <c r="AW365" s="14" t="s">
        <v>32</v>
      </c>
      <c r="AX365" s="14" t="s">
        <v>75</v>
      </c>
      <c r="AY365" s="255" t="s">
        <v>133</v>
      </c>
    </row>
    <row r="366" s="15" customFormat="1">
      <c r="A366" s="15"/>
      <c r="B366" s="256"/>
      <c r="C366" s="257"/>
      <c r="D366" s="236" t="s">
        <v>141</v>
      </c>
      <c r="E366" s="258" t="s">
        <v>1</v>
      </c>
      <c r="F366" s="259" t="s">
        <v>152</v>
      </c>
      <c r="G366" s="257"/>
      <c r="H366" s="260">
        <v>69.173999999999992</v>
      </c>
      <c r="I366" s="261"/>
      <c r="J366" s="257"/>
      <c r="K366" s="257"/>
      <c r="L366" s="262"/>
      <c r="M366" s="263"/>
      <c r="N366" s="264"/>
      <c r="O366" s="264"/>
      <c r="P366" s="264"/>
      <c r="Q366" s="264"/>
      <c r="R366" s="264"/>
      <c r="S366" s="264"/>
      <c r="T366" s="265"/>
      <c r="U366" s="15"/>
      <c r="V366" s="15"/>
      <c r="W366" s="15"/>
      <c r="X366" s="15"/>
      <c r="Y366" s="15"/>
      <c r="Z366" s="15"/>
      <c r="AA366" s="15"/>
      <c r="AB366" s="15"/>
      <c r="AC366" s="15"/>
      <c r="AD366" s="15"/>
      <c r="AE366" s="15"/>
      <c r="AT366" s="266" t="s">
        <v>141</v>
      </c>
      <c r="AU366" s="266" t="s">
        <v>85</v>
      </c>
      <c r="AV366" s="15" t="s">
        <v>139</v>
      </c>
      <c r="AW366" s="15" t="s">
        <v>32</v>
      </c>
      <c r="AX366" s="15" t="s">
        <v>83</v>
      </c>
      <c r="AY366" s="266" t="s">
        <v>133</v>
      </c>
    </row>
    <row r="367" s="2" customFormat="1" ht="24.15" customHeight="1">
      <c r="A367" s="39"/>
      <c r="B367" s="40"/>
      <c r="C367" s="220" t="s">
        <v>508</v>
      </c>
      <c r="D367" s="220" t="s">
        <v>135</v>
      </c>
      <c r="E367" s="221" t="s">
        <v>605</v>
      </c>
      <c r="F367" s="222" t="s">
        <v>606</v>
      </c>
      <c r="G367" s="223" t="s">
        <v>295</v>
      </c>
      <c r="H367" s="224">
        <v>1352.806</v>
      </c>
      <c r="I367" s="225"/>
      <c r="J367" s="226">
        <f>ROUND(I367*H367,2)</f>
        <v>0</v>
      </c>
      <c r="K367" s="227"/>
      <c r="L367" s="45"/>
      <c r="M367" s="228" t="s">
        <v>1</v>
      </c>
      <c r="N367" s="229" t="s">
        <v>40</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139</v>
      </c>
      <c r="AT367" s="232" t="s">
        <v>135</v>
      </c>
      <c r="AU367" s="232" t="s">
        <v>85</v>
      </c>
      <c r="AY367" s="18" t="s">
        <v>133</v>
      </c>
      <c r="BE367" s="233">
        <f>IF(N367="základní",J367,0)</f>
        <v>0</v>
      </c>
      <c r="BF367" s="233">
        <f>IF(N367="snížená",J367,0)</f>
        <v>0</v>
      </c>
      <c r="BG367" s="233">
        <f>IF(N367="zákl. přenesená",J367,0)</f>
        <v>0</v>
      </c>
      <c r="BH367" s="233">
        <f>IF(N367="sníž. přenesená",J367,0)</f>
        <v>0</v>
      </c>
      <c r="BI367" s="233">
        <f>IF(N367="nulová",J367,0)</f>
        <v>0</v>
      </c>
      <c r="BJ367" s="18" t="s">
        <v>83</v>
      </c>
      <c r="BK367" s="233">
        <f>ROUND(I367*H367,2)</f>
        <v>0</v>
      </c>
      <c r="BL367" s="18" t="s">
        <v>139</v>
      </c>
      <c r="BM367" s="232" t="s">
        <v>1093</v>
      </c>
    </row>
    <row r="368" s="13" customFormat="1">
      <c r="A368" s="13"/>
      <c r="B368" s="234"/>
      <c r="C368" s="235"/>
      <c r="D368" s="236" t="s">
        <v>141</v>
      </c>
      <c r="E368" s="237" t="s">
        <v>1</v>
      </c>
      <c r="F368" s="238" t="s">
        <v>1094</v>
      </c>
      <c r="G368" s="235"/>
      <c r="H368" s="237" t="s">
        <v>1</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141</v>
      </c>
      <c r="AU368" s="244" t="s">
        <v>85</v>
      </c>
      <c r="AV368" s="13" t="s">
        <v>83</v>
      </c>
      <c r="AW368" s="13" t="s">
        <v>32</v>
      </c>
      <c r="AX368" s="13" t="s">
        <v>75</v>
      </c>
      <c r="AY368" s="244" t="s">
        <v>133</v>
      </c>
    </row>
    <row r="369" s="14" customFormat="1">
      <c r="A369" s="14"/>
      <c r="B369" s="245"/>
      <c r="C369" s="246"/>
      <c r="D369" s="236" t="s">
        <v>141</v>
      </c>
      <c r="E369" s="247" t="s">
        <v>1</v>
      </c>
      <c r="F369" s="248" t="s">
        <v>1095</v>
      </c>
      <c r="G369" s="246"/>
      <c r="H369" s="249">
        <v>167.91300000000001</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141</v>
      </c>
      <c r="AU369" s="255" t="s">
        <v>85</v>
      </c>
      <c r="AV369" s="14" t="s">
        <v>85</v>
      </c>
      <c r="AW369" s="14" t="s">
        <v>32</v>
      </c>
      <c r="AX369" s="14" t="s">
        <v>75</v>
      </c>
      <c r="AY369" s="255" t="s">
        <v>133</v>
      </c>
    </row>
    <row r="370" s="13" customFormat="1">
      <c r="A370" s="13"/>
      <c r="B370" s="234"/>
      <c r="C370" s="235"/>
      <c r="D370" s="236" t="s">
        <v>141</v>
      </c>
      <c r="E370" s="237" t="s">
        <v>1</v>
      </c>
      <c r="F370" s="238" t="s">
        <v>1096</v>
      </c>
      <c r="G370" s="235"/>
      <c r="H370" s="237" t="s">
        <v>1</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141</v>
      </c>
      <c r="AU370" s="244" t="s">
        <v>85</v>
      </c>
      <c r="AV370" s="13" t="s">
        <v>83</v>
      </c>
      <c r="AW370" s="13" t="s">
        <v>32</v>
      </c>
      <c r="AX370" s="13" t="s">
        <v>75</v>
      </c>
      <c r="AY370" s="244" t="s">
        <v>133</v>
      </c>
    </row>
    <row r="371" s="13" customFormat="1">
      <c r="A371" s="13"/>
      <c r="B371" s="234"/>
      <c r="C371" s="235"/>
      <c r="D371" s="236" t="s">
        <v>141</v>
      </c>
      <c r="E371" s="237" t="s">
        <v>1</v>
      </c>
      <c r="F371" s="238" t="s">
        <v>1097</v>
      </c>
      <c r="G371" s="235"/>
      <c r="H371" s="237" t="s">
        <v>1</v>
      </c>
      <c r="I371" s="239"/>
      <c r="J371" s="235"/>
      <c r="K371" s="235"/>
      <c r="L371" s="240"/>
      <c r="M371" s="241"/>
      <c r="N371" s="242"/>
      <c r="O371" s="242"/>
      <c r="P371" s="242"/>
      <c r="Q371" s="242"/>
      <c r="R371" s="242"/>
      <c r="S371" s="242"/>
      <c r="T371" s="243"/>
      <c r="U371" s="13"/>
      <c r="V371" s="13"/>
      <c r="W371" s="13"/>
      <c r="X371" s="13"/>
      <c r="Y371" s="13"/>
      <c r="Z371" s="13"/>
      <c r="AA371" s="13"/>
      <c r="AB371" s="13"/>
      <c r="AC371" s="13"/>
      <c r="AD371" s="13"/>
      <c r="AE371" s="13"/>
      <c r="AT371" s="244" t="s">
        <v>141</v>
      </c>
      <c r="AU371" s="244" t="s">
        <v>85</v>
      </c>
      <c r="AV371" s="13" t="s">
        <v>83</v>
      </c>
      <c r="AW371" s="13" t="s">
        <v>32</v>
      </c>
      <c r="AX371" s="13" t="s">
        <v>75</v>
      </c>
      <c r="AY371" s="244" t="s">
        <v>133</v>
      </c>
    </row>
    <row r="372" s="14" customFormat="1">
      <c r="A372" s="14"/>
      <c r="B372" s="245"/>
      <c r="C372" s="246"/>
      <c r="D372" s="236" t="s">
        <v>141</v>
      </c>
      <c r="E372" s="247" t="s">
        <v>1</v>
      </c>
      <c r="F372" s="248" t="s">
        <v>1098</v>
      </c>
      <c r="G372" s="246"/>
      <c r="H372" s="249">
        <v>312.93000000000001</v>
      </c>
      <c r="I372" s="250"/>
      <c r="J372" s="246"/>
      <c r="K372" s="246"/>
      <c r="L372" s="251"/>
      <c r="M372" s="252"/>
      <c r="N372" s="253"/>
      <c r="O372" s="253"/>
      <c r="P372" s="253"/>
      <c r="Q372" s="253"/>
      <c r="R372" s="253"/>
      <c r="S372" s="253"/>
      <c r="T372" s="254"/>
      <c r="U372" s="14"/>
      <c r="V372" s="14"/>
      <c r="W372" s="14"/>
      <c r="X372" s="14"/>
      <c r="Y372" s="14"/>
      <c r="Z372" s="14"/>
      <c r="AA372" s="14"/>
      <c r="AB372" s="14"/>
      <c r="AC372" s="14"/>
      <c r="AD372" s="14"/>
      <c r="AE372" s="14"/>
      <c r="AT372" s="255" t="s">
        <v>141</v>
      </c>
      <c r="AU372" s="255" t="s">
        <v>85</v>
      </c>
      <c r="AV372" s="14" t="s">
        <v>85</v>
      </c>
      <c r="AW372" s="14" t="s">
        <v>32</v>
      </c>
      <c r="AX372" s="14" t="s">
        <v>75</v>
      </c>
      <c r="AY372" s="255" t="s">
        <v>133</v>
      </c>
    </row>
    <row r="373" s="13" customFormat="1">
      <c r="A373" s="13"/>
      <c r="B373" s="234"/>
      <c r="C373" s="235"/>
      <c r="D373" s="236" t="s">
        <v>141</v>
      </c>
      <c r="E373" s="237" t="s">
        <v>1</v>
      </c>
      <c r="F373" s="238" t="s">
        <v>1091</v>
      </c>
      <c r="G373" s="235"/>
      <c r="H373" s="237" t="s">
        <v>1</v>
      </c>
      <c r="I373" s="239"/>
      <c r="J373" s="235"/>
      <c r="K373" s="235"/>
      <c r="L373" s="240"/>
      <c r="M373" s="241"/>
      <c r="N373" s="242"/>
      <c r="O373" s="242"/>
      <c r="P373" s="242"/>
      <c r="Q373" s="242"/>
      <c r="R373" s="242"/>
      <c r="S373" s="242"/>
      <c r="T373" s="243"/>
      <c r="U373" s="13"/>
      <c r="V373" s="13"/>
      <c r="W373" s="13"/>
      <c r="X373" s="13"/>
      <c r="Y373" s="13"/>
      <c r="Z373" s="13"/>
      <c r="AA373" s="13"/>
      <c r="AB373" s="13"/>
      <c r="AC373" s="13"/>
      <c r="AD373" s="13"/>
      <c r="AE373" s="13"/>
      <c r="AT373" s="244" t="s">
        <v>141</v>
      </c>
      <c r="AU373" s="244" t="s">
        <v>85</v>
      </c>
      <c r="AV373" s="13" t="s">
        <v>83</v>
      </c>
      <c r="AW373" s="13" t="s">
        <v>32</v>
      </c>
      <c r="AX373" s="13" t="s">
        <v>75</v>
      </c>
      <c r="AY373" s="244" t="s">
        <v>133</v>
      </c>
    </row>
    <row r="374" s="14" customFormat="1">
      <c r="A374" s="14"/>
      <c r="B374" s="245"/>
      <c r="C374" s="246"/>
      <c r="D374" s="236" t="s">
        <v>141</v>
      </c>
      <c r="E374" s="247" t="s">
        <v>1</v>
      </c>
      <c r="F374" s="248" t="s">
        <v>1099</v>
      </c>
      <c r="G374" s="246"/>
      <c r="H374" s="249">
        <v>503.738</v>
      </c>
      <c r="I374" s="250"/>
      <c r="J374" s="246"/>
      <c r="K374" s="246"/>
      <c r="L374" s="251"/>
      <c r="M374" s="252"/>
      <c r="N374" s="253"/>
      <c r="O374" s="253"/>
      <c r="P374" s="253"/>
      <c r="Q374" s="253"/>
      <c r="R374" s="253"/>
      <c r="S374" s="253"/>
      <c r="T374" s="254"/>
      <c r="U374" s="14"/>
      <c r="V374" s="14"/>
      <c r="W374" s="14"/>
      <c r="X374" s="14"/>
      <c r="Y374" s="14"/>
      <c r="Z374" s="14"/>
      <c r="AA374" s="14"/>
      <c r="AB374" s="14"/>
      <c r="AC374" s="14"/>
      <c r="AD374" s="14"/>
      <c r="AE374" s="14"/>
      <c r="AT374" s="255" t="s">
        <v>141</v>
      </c>
      <c r="AU374" s="255" t="s">
        <v>85</v>
      </c>
      <c r="AV374" s="14" t="s">
        <v>85</v>
      </c>
      <c r="AW374" s="14" t="s">
        <v>32</v>
      </c>
      <c r="AX374" s="14" t="s">
        <v>75</v>
      </c>
      <c r="AY374" s="255" t="s">
        <v>133</v>
      </c>
    </row>
    <row r="375" s="13" customFormat="1">
      <c r="A375" s="13"/>
      <c r="B375" s="234"/>
      <c r="C375" s="235"/>
      <c r="D375" s="236" t="s">
        <v>141</v>
      </c>
      <c r="E375" s="237" t="s">
        <v>1</v>
      </c>
      <c r="F375" s="238" t="s">
        <v>1100</v>
      </c>
      <c r="G375" s="235"/>
      <c r="H375" s="237" t="s">
        <v>1</v>
      </c>
      <c r="I375" s="239"/>
      <c r="J375" s="235"/>
      <c r="K375" s="235"/>
      <c r="L375" s="240"/>
      <c r="M375" s="241"/>
      <c r="N375" s="242"/>
      <c r="O375" s="242"/>
      <c r="P375" s="242"/>
      <c r="Q375" s="242"/>
      <c r="R375" s="242"/>
      <c r="S375" s="242"/>
      <c r="T375" s="243"/>
      <c r="U375" s="13"/>
      <c r="V375" s="13"/>
      <c r="W375" s="13"/>
      <c r="X375" s="13"/>
      <c r="Y375" s="13"/>
      <c r="Z375" s="13"/>
      <c r="AA375" s="13"/>
      <c r="AB375" s="13"/>
      <c r="AC375" s="13"/>
      <c r="AD375" s="13"/>
      <c r="AE375" s="13"/>
      <c r="AT375" s="244" t="s">
        <v>141</v>
      </c>
      <c r="AU375" s="244" t="s">
        <v>85</v>
      </c>
      <c r="AV375" s="13" t="s">
        <v>83</v>
      </c>
      <c r="AW375" s="13" t="s">
        <v>32</v>
      </c>
      <c r="AX375" s="13" t="s">
        <v>75</v>
      </c>
      <c r="AY375" s="244" t="s">
        <v>133</v>
      </c>
    </row>
    <row r="376" s="14" customFormat="1">
      <c r="A376" s="14"/>
      <c r="B376" s="245"/>
      <c r="C376" s="246"/>
      <c r="D376" s="236" t="s">
        <v>141</v>
      </c>
      <c r="E376" s="247" t="s">
        <v>1</v>
      </c>
      <c r="F376" s="248" t="s">
        <v>1101</v>
      </c>
      <c r="G376" s="246"/>
      <c r="H376" s="249">
        <v>368.22500000000002</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141</v>
      </c>
      <c r="AU376" s="255" t="s">
        <v>85</v>
      </c>
      <c r="AV376" s="14" t="s">
        <v>85</v>
      </c>
      <c r="AW376" s="14" t="s">
        <v>32</v>
      </c>
      <c r="AX376" s="14" t="s">
        <v>75</v>
      </c>
      <c r="AY376" s="255" t="s">
        <v>133</v>
      </c>
    </row>
    <row r="377" s="15" customFormat="1">
      <c r="A377" s="15"/>
      <c r="B377" s="256"/>
      <c r="C377" s="257"/>
      <c r="D377" s="236" t="s">
        <v>141</v>
      </c>
      <c r="E377" s="258" t="s">
        <v>1</v>
      </c>
      <c r="F377" s="259" t="s">
        <v>152</v>
      </c>
      <c r="G377" s="257"/>
      <c r="H377" s="260">
        <v>1352.806</v>
      </c>
      <c r="I377" s="261"/>
      <c r="J377" s="257"/>
      <c r="K377" s="257"/>
      <c r="L377" s="262"/>
      <c r="M377" s="263"/>
      <c r="N377" s="264"/>
      <c r="O377" s="264"/>
      <c r="P377" s="264"/>
      <c r="Q377" s="264"/>
      <c r="R377" s="264"/>
      <c r="S377" s="264"/>
      <c r="T377" s="265"/>
      <c r="U377" s="15"/>
      <c r="V377" s="15"/>
      <c r="W377" s="15"/>
      <c r="X377" s="15"/>
      <c r="Y377" s="15"/>
      <c r="Z377" s="15"/>
      <c r="AA377" s="15"/>
      <c r="AB377" s="15"/>
      <c r="AC377" s="15"/>
      <c r="AD377" s="15"/>
      <c r="AE377" s="15"/>
      <c r="AT377" s="266" t="s">
        <v>141</v>
      </c>
      <c r="AU377" s="266" t="s">
        <v>85</v>
      </c>
      <c r="AV377" s="15" t="s">
        <v>139</v>
      </c>
      <c r="AW377" s="15" t="s">
        <v>32</v>
      </c>
      <c r="AX377" s="15" t="s">
        <v>83</v>
      </c>
      <c r="AY377" s="266" t="s">
        <v>133</v>
      </c>
    </row>
    <row r="378" s="2" customFormat="1" ht="16.5" customHeight="1">
      <c r="A378" s="39"/>
      <c r="B378" s="40"/>
      <c r="C378" s="220" t="s">
        <v>512</v>
      </c>
      <c r="D378" s="220" t="s">
        <v>135</v>
      </c>
      <c r="E378" s="221" t="s">
        <v>616</v>
      </c>
      <c r="F378" s="222" t="s">
        <v>617</v>
      </c>
      <c r="G378" s="223" t="s">
        <v>295</v>
      </c>
      <c r="H378" s="224">
        <v>69.174000000000007</v>
      </c>
      <c r="I378" s="225"/>
      <c r="J378" s="226">
        <f>ROUND(I378*H378,2)</f>
        <v>0</v>
      </c>
      <c r="K378" s="227"/>
      <c r="L378" s="45"/>
      <c r="M378" s="228" t="s">
        <v>1</v>
      </c>
      <c r="N378" s="229" t="s">
        <v>40</v>
      </c>
      <c r="O378" s="92"/>
      <c r="P378" s="230">
        <f>O378*H378</f>
        <v>0</v>
      </c>
      <c r="Q378" s="230">
        <v>0</v>
      </c>
      <c r="R378" s="230">
        <f>Q378*H378</f>
        <v>0</v>
      </c>
      <c r="S378" s="230">
        <v>0</v>
      </c>
      <c r="T378" s="231">
        <f>S378*H378</f>
        <v>0</v>
      </c>
      <c r="U378" s="39"/>
      <c r="V378" s="39"/>
      <c r="W378" s="39"/>
      <c r="X378" s="39"/>
      <c r="Y378" s="39"/>
      <c r="Z378" s="39"/>
      <c r="AA378" s="39"/>
      <c r="AB378" s="39"/>
      <c r="AC378" s="39"/>
      <c r="AD378" s="39"/>
      <c r="AE378" s="39"/>
      <c r="AR378" s="232" t="s">
        <v>139</v>
      </c>
      <c r="AT378" s="232" t="s">
        <v>135</v>
      </c>
      <c r="AU378" s="232" t="s">
        <v>85</v>
      </c>
      <c r="AY378" s="18" t="s">
        <v>133</v>
      </c>
      <c r="BE378" s="233">
        <f>IF(N378="základní",J378,0)</f>
        <v>0</v>
      </c>
      <c r="BF378" s="233">
        <f>IF(N378="snížená",J378,0)</f>
        <v>0</v>
      </c>
      <c r="BG378" s="233">
        <f>IF(N378="zákl. přenesená",J378,0)</f>
        <v>0</v>
      </c>
      <c r="BH378" s="233">
        <f>IF(N378="sníž. přenesená",J378,0)</f>
        <v>0</v>
      </c>
      <c r="BI378" s="233">
        <f>IF(N378="nulová",J378,0)</f>
        <v>0</v>
      </c>
      <c r="BJ378" s="18" t="s">
        <v>83</v>
      </c>
      <c r="BK378" s="233">
        <f>ROUND(I378*H378,2)</f>
        <v>0</v>
      </c>
      <c r="BL378" s="18" t="s">
        <v>139</v>
      </c>
      <c r="BM378" s="232" t="s">
        <v>1102</v>
      </c>
    </row>
    <row r="379" s="13" customFormat="1">
      <c r="A379" s="13"/>
      <c r="B379" s="234"/>
      <c r="C379" s="235"/>
      <c r="D379" s="236" t="s">
        <v>141</v>
      </c>
      <c r="E379" s="237" t="s">
        <v>1</v>
      </c>
      <c r="F379" s="238" t="s">
        <v>1087</v>
      </c>
      <c r="G379" s="235"/>
      <c r="H379" s="237" t="s">
        <v>1</v>
      </c>
      <c r="I379" s="239"/>
      <c r="J379" s="235"/>
      <c r="K379" s="235"/>
      <c r="L379" s="240"/>
      <c r="M379" s="241"/>
      <c r="N379" s="242"/>
      <c r="O379" s="242"/>
      <c r="P379" s="242"/>
      <c r="Q379" s="242"/>
      <c r="R379" s="242"/>
      <c r="S379" s="242"/>
      <c r="T379" s="243"/>
      <c r="U379" s="13"/>
      <c r="V379" s="13"/>
      <c r="W379" s="13"/>
      <c r="X379" s="13"/>
      <c r="Y379" s="13"/>
      <c r="Z379" s="13"/>
      <c r="AA379" s="13"/>
      <c r="AB379" s="13"/>
      <c r="AC379" s="13"/>
      <c r="AD379" s="13"/>
      <c r="AE379" s="13"/>
      <c r="AT379" s="244" t="s">
        <v>141</v>
      </c>
      <c r="AU379" s="244" t="s">
        <v>85</v>
      </c>
      <c r="AV379" s="13" t="s">
        <v>83</v>
      </c>
      <c r="AW379" s="13" t="s">
        <v>32</v>
      </c>
      <c r="AX379" s="13" t="s">
        <v>75</v>
      </c>
      <c r="AY379" s="244" t="s">
        <v>133</v>
      </c>
    </row>
    <row r="380" s="14" customFormat="1">
      <c r="A380" s="14"/>
      <c r="B380" s="245"/>
      <c r="C380" s="246"/>
      <c r="D380" s="236" t="s">
        <v>141</v>
      </c>
      <c r="E380" s="247" t="s">
        <v>1</v>
      </c>
      <c r="F380" s="248" t="s">
        <v>1088</v>
      </c>
      <c r="G380" s="246"/>
      <c r="H380" s="249">
        <v>14.728999999999999</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141</v>
      </c>
      <c r="AU380" s="255" t="s">
        <v>85</v>
      </c>
      <c r="AV380" s="14" t="s">
        <v>85</v>
      </c>
      <c r="AW380" s="14" t="s">
        <v>32</v>
      </c>
      <c r="AX380" s="14" t="s">
        <v>75</v>
      </c>
      <c r="AY380" s="255" t="s">
        <v>133</v>
      </c>
    </row>
    <row r="381" s="13" customFormat="1">
      <c r="A381" s="13"/>
      <c r="B381" s="234"/>
      <c r="C381" s="235"/>
      <c r="D381" s="236" t="s">
        <v>141</v>
      </c>
      <c r="E381" s="237" t="s">
        <v>1</v>
      </c>
      <c r="F381" s="238" t="s">
        <v>1089</v>
      </c>
      <c r="G381" s="235"/>
      <c r="H381" s="237" t="s">
        <v>1</v>
      </c>
      <c r="I381" s="239"/>
      <c r="J381" s="235"/>
      <c r="K381" s="235"/>
      <c r="L381" s="240"/>
      <c r="M381" s="241"/>
      <c r="N381" s="242"/>
      <c r="O381" s="242"/>
      <c r="P381" s="242"/>
      <c r="Q381" s="242"/>
      <c r="R381" s="242"/>
      <c r="S381" s="242"/>
      <c r="T381" s="243"/>
      <c r="U381" s="13"/>
      <c r="V381" s="13"/>
      <c r="W381" s="13"/>
      <c r="X381" s="13"/>
      <c r="Y381" s="13"/>
      <c r="Z381" s="13"/>
      <c r="AA381" s="13"/>
      <c r="AB381" s="13"/>
      <c r="AC381" s="13"/>
      <c r="AD381" s="13"/>
      <c r="AE381" s="13"/>
      <c r="AT381" s="244" t="s">
        <v>141</v>
      </c>
      <c r="AU381" s="244" t="s">
        <v>85</v>
      </c>
      <c r="AV381" s="13" t="s">
        <v>83</v>
      </c>
      <c r="AW381" s="13" t="s">
        <v>32</v>
      </c>
      <c r="AX381" s="13" t="s">
        <v>75</v>
      </c>
      <c r="AY381" s="244" t="s">
        <v>133</v>
      </c>
    </row>
    <row r="382" s="14" customFormat="1">
      <c r="A382" s="14"/>
      <c r="B382" s="245"/>
      <c r="C382" s="246"/>
      <c r="D382" s="236" t="s">
        <v>141</v>
      </c>
      <c r="E382" s="247" t="s">
        <v>1</v>
      </c>
      <c r="F382" s="248" t="s">
        <v>1090</v>
      </c>
      <c r="G382" s="246"/>
      <c r="H382" s="249">
        <v>20.861999999999998</v>
      </c>
      <c r="I382" s="250"/>
      <c r="J382" s="246"/>
      <c r="K382" s="246"/>
      <c r="L382" s="251"/>
      <c r="M382" s="252"/>
      <c r="N382" s="253"/>
      <c r="O382" s="253"/>
      <c r="P382" s="253"/>
      <c r="Q382" s="253"/>
      <c r="R382" s="253"/>
      <c r="S382" s="253"/>
      <c r="T382" s="254"/>
      <c r="U382" s="14"/>
      <c r="V382" s="14"/>
      <c r="W382" s="14"/>
      <c r="X382" s="14"/>
      <c r="Y382" s="14"/>
      <c r="Z382" s="14"/>
      <c r="AA382" s="14"/>
      <c r="AB382" s="14"/>
      <c r="AC382" s="14"/>
      <c r="AD382" s="14"/>
      <c r="AE382" s="14"/>
      <c r="AT382" s="255" t="s">
        <v>141</v>
      </c>
      <c r="AU382" s="255" t="s">
        <v>85</v>
      </c>
      <c r="AV382" s="14" t="s">
        <v>85</v>
      </c>
      <c r="AW382" s="14" t="s">
        <v>32</v>
      </c>
      <c r="AX382" s="14" t="s">
        <v>75</v>
      </c>
      <c r="AY382" s="255" t="s">
        <v>133</v>
      </c>
    </row>
    <row r="383" s="13" customFormat="1">
      <c r="A383" s="13"/>
      <c r="B383" s="234"/>
      <c r="C383" s="235"/>
      <c r="D383" s="236" t="s">
        <v>141</v>
      </c>
      <c r="E383" s="237" t="s">
        <v>1</v>
      </c>
      <c r="F383" s="238" t="s">
        <v>1091</v>
      </c>
      <c r="G383" s="235"/>
      <c r="H383" s="237" t="s">
        <v>1</v>
      </c>
      <c r="I383" s="239"/>
      <c r="J383" s="235"/>
      <c r="K383" s="235"/>
      <c r="L383" s="240"/>
      <c r="M383" s="241"/>
      <c r="N383" s="242"/>
      <c r="O383" s="242"/>
      <c r="P383" s="242"/>
      <c r="Q383" s="242"/>
      <c r="R383" s="242"/>
      <c r="S383" s="242"/>
      <c r="T383" s="243"/>
      <c r="U383" s="13"/>
      <c r="V383" s="13"/>
      <c r="W383" s="13"/>
      <c r="X383" s="13"/>
      <c r="Y383" s="13"/>
      <c r="Z383" s="13"/>
      <c r="AA383" s="13"/>
      <c r="AB383" s="13"/>
      <c r="AC383" s="13"/>
      <c r="AD383" s="13"/>
      <c r="AE383" s="13"/>
      <c r="AT383" s="244" t="s">
        <v>141</v>
      </c>
      <c r="AU383" s="244" t="s">
        <v>85</v>
      </c>
      <c r="AV383" s="13" t="s">
        <v>83</v>
      </c>
      <c r="AW383" s="13" t="s">
        <v>32</v>
      </c>
      <c r="AX383" s="13" t="s">
        <v>75</v>
      </c>
      <c r="AY383" s="244" t="s">
        <v>133</v>
      </c>
    </row>
    <row r="384" s="14" customFormat="1">
      <c r="A384" s="14"/>
      <c r="B384" s="245"/>
      <c r="C384" s="246"/>
      <c r="D384" s="236" t="s">
        <v>141</v>
      </c>
      <c r="E384" s="247" t="s">
        <v>1</v>
      </c>
      <c r="F384" s="248" t="s">
        <v>1092</v>
      </c>
      <c r="G384" s="246"/>
      <c r="H384" s="249">
        <v>33.582999999999998</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141</v>
      </c>
      <c r="AU384" s="255" t="s">
        <v>85</v>
      </c>
      <c r="AV384" s="14" t="s">
        <v>85</v>
      </c>
      <c r="AW384" s="14" t="s">
        <v>32</v>
      </c>
      <c r="AX384" s="14" t="s">
        <v>75</v>
      </c>
      <c r="AY384" s="255" t="s">
        <v>133</v>
      </c>
    </row>
    <row r="385" s="15" customFormat="1">
      <c r="A385" s="15"/>
      <c r="B385" s="256"/>
      <c r="C385" s="257"/>
      <c r="D385" s="236" t="s">
        <v>141</v>
      </c>
      <c r="E385" s="258" t="s">
        <v>1</v>
      </c>
      <c r="F385" s="259" t="s">
        <v>152</v>
      </c>
      <c r="G385" s="257"/>
      <c r="H385" s="260">
        <v>69.173999999999992</v>
      </c>
      <c r="I385" s="261"/>
      <c r="J385" s="257"/>
      <c r="K385" s="257"/>
      <c r="L385" s="262"/>
      <c r="M385" s="263"/>
      <c r="N385" s="264"/>
      <c r="O385" s="264"/>
      <c r="P385" s="264"/>
      <c r="Q385" s="264"/>
      <c r="R385" s="264"/>
      <c r="S385" s="264"/>
      <c r="T385" s="265"/>
      <c r="U385" s="15"/>
      <c r="V385" s="15"/>
      <c r="W385" s="15"/>
      <c r="X385" s="15"/>
      <c r="Y385" s="15"/>
      <c r="Z385" s="15"/>
      <c r="AA385" s="15"/>
      <c r="AB385" s="15"/>
      <c r="AC385" s="15"/>
      <c r="AD385" s="15"/>
      <c r="AE385" s="15"/>
      <c r="AT385" s="266" t="s">
        <v>141</v>
      </c>
      <c r="AU385" s="266" t="s">
        <v>85</v>
      </c>
      <c r="AV385" s="15" t="s">
        <v>139</v>
      </c>
      <c r="AW385" s="15" t="s">
        <v>32</v>
      </c>
      <c r="AX385" s="15" t="s">
        <v>83</v>
      </c>
      <c r="AY385" s="266" t="s">
        <v>133</v>
      </c>
    </row>
    <row r="386" s="2" customFormat="1" ht="24.15" customHeight="1">
      <c r="A386" s="39"/>
      <c r="B386" s="40"/>
      <c r="C386" s="220" t="s">
        <v>516</v>
      </c>
      <c r="D386" s="220" t="s">
        <v>135</v>
      </c>
      <c r="E386" s="221" t="s">
        <v>624</v>
      </c>
      <c r="F386" s="222" t="s">
        <v>625</v>
      </c>
      <c r="G386" s="223" t="s">
        <v>295</v>
      </c>
      <c r="H386" s="224">
        <v>14.728999999999999</v>
      </c>
      <c r="I386" s="225"/>
      <c r="J386" s="226">
        <f>ROUND(I386*H386,2)</f>
        <v>0</v>
      </c>
      <c r="K386" s="227"/>
      <c r="L386" s="45"/>
      <c r="M386" s="228" t="s">
        <v>1</v>
      </c>
      <c r="N386" s="229" t="s">
        <v>40</v>
      </c>
      <c r="O386" s="92"/>
      <c r="P386" s="230">
        <f>O386*H386</f>
        <v>0</v>
      </c>
      <c r="Q386" s="230">
        <v>0</v>
      </c>
      <c r="R386" s="230">
        <f>Q386*H386</f>
        <v>0</v>
      </c>
      <c r="S386" s="230">
        <v>0</v>
      </c>
      <c r="T386" s="231">
        <f>S386*H386</f>
        <v>0</v>
      </c>
      <c r="U386" s="39"/>
      <c r="V386" s="39"/>
      <c r="W386" s="39"/>
      <c r="X386" s="39"/>
      <c r="Y386" s="39"/>
      <c r="Z386" s="39"/>
      <c r="AA386" s="39"/>
      <c r="AB386" s="39"/>
      <c r="AC386" s="39"/>
      <c r="AD386" s="39"/>
      <c r="AE386" s="39"/>
      <c r="AR386" s="232" t="s">
        <v>139</v>
      </c>
      <c r="AT386" s="232" t="s">
        <v>135</v>
      </c>
      <c r="AU386" s="232" t="s">
        <v>85</v>
      </c>
      <c r="AY386" s="18" t="s">
        <v>133</v>
      </c>
      <c r="BE386" s="233">
        <f>IF(N386="základní",J386,0)</f>
        <v>0</v>
      </c>
      <c r="BF386" s="233">
        <f>IF(N386="snížená",J386,0)</f>
        <v>0</v>
      </c>
      <c r="BG386" s="233">
        <f>IF(N386="zákl. přenesená",J386,0)</f>
        <v>0</v>
      </c>
      <c r="BH386" s="233">
        <f>IF(N386="sníž. přenesená",J386,0)</f>
        <v>0</v>
      </c>
      <c r="BI386" s="233">
        <f>IF(N386="nulová",J386,0)</f>
        <v>0</v>
      </c>
      <c r="BJ386" s="18" t="s">
        <v>83</v>
      </c>
      <c r="BK386" s="233">
        <f>ROUND(I386*H386,2)</f>
        <v>0</v>
      </c>
      <c r="BL386" s="18" t="s">
        <v>139</v>
      </c>
      <c r="BM386" s="232" t="s">
        <v>1103</v>
      </c>
    </row>
    <row r="387" s="14" customFormat="1">
      <c r="A387" s="14"/>
      <c r="B387" s="245"/>
      <c r="C387" s="246"/>
      <c r="D387" s="236" t="s">
        <v>141</v>
      </c>
      <c r="E387" s="247" t="s">
        <v>1</v>
      </c>
      <c r="F387" s="248" t="s">
        <v>1104</v>
      </c>
      <c r="G387" s="246"/>
      <c r="H387" s="249">
        <v>14.728999999999999</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141</v>
      </c>
      <c r="AU387" s="255" t="s">
        <v>85</v>
      </c>
      <c r="AV387" s="14" t="s">
        <v>85</v>
      </c>
      <c r="AW387" s="14" t="s">
        <v>32</v>
      </c>
      <c r="AX387" s="14" t="s">
        <v>83</v>
      </c>
      <c r="AY387" s="255" t="s">
        <v>133</v>
      </c>
    </row>
    <row r="388" s="2" customFormat="1" ht="24.15" customHeight="1">
      <c r="A388" s="39"/>
      <c r="B388" s="40"/>
      <c r="C388" s="220" t="s">
        <v>522</v>
      </c>
      <c r="D388" s="220" t="s">
        <v>135</v>
      </c>
      <c r="E388" s="221" t="s">
        <v>628</v>
      </c>
      <c r="F388" s="222" t="s">
        <v>629</v>
      </c>
      <c r="G388" s="223" t="s">
        <v>295</v>
      </c>
      <c r="H388" s="224">
        <v>54.445</v>
      </c>
      <c r="I388" s="225"/>
      <c r="J388" s="226">
        <f>ROUND(I388*H388,2)</f>
        <v>0</v>
      </c>
      <c r="K388" s="227"/>
      <c r="L388" s="45"/>
      <c r="M388" s="228" t="s">
        <v>1</v>
      </c>
      <c r="N388" s="229" t="s">
        <v>40</v>
      </c>
      <c r="O388" s="92"/>
      <c r="P388" s="230">
        <f>O388*H388</f>
        <v>0</v>
      </c>
      <c r="Q388" s="230">
        <v>0</v>
      </c>
      <c r="R388" s="230">
        <f>Q388*H388</f>
        <v>0</v>
      </c>
      <c r="S388" s="230">
        <v>0</v>
      </c>
      <c r="T388" s="231">
        <f>S388*H388</f>
        <v>0</v>
      </c>
      <c r="U388" s="39"/>
      <c r="V388" s="39"/>
      <c r="W388" s="39"/>
      <c r="X388" s="39"/>
      <c r="Y388" s="39"/>
      <c r="Z388" s="39"/>
      <c r="AA388" s="39"/>
      <c r="AB388" s="39"/>
      <c r="AC388" s="39"/>
      <c r="AD388" s="39"/>
      <c r="AE388" s="39"/>
      <c r="AR388" s="232" t="s">
        <v>139</v>
      </c>
      <c r="AT388" s="232" t="s">
        <v>135</v>
      </c>
      <c r="AU388" s="232" t="s">
        <v>85</v>
      </c>
      <c r="AY388" s="18" t="s">
        <v>133</v>
      </c>
      <c r="BE388" s="233">
        <f>IF(N388="základní",J388,0)</f>
        <v>0</v>
      </c>
      <c r="BF388" s="233">
        <f>IF(N388="snížená",J388,0)</f>
        <v>0</v>
      </c>
      <c r="BG388" s="233">
        <f>IF(N388="zákl. přenesená",J388,0)</f>
        <v>0</v>
      </c>
      <c r="BH388" s="233">
        <f>IF(N388="sníž. přenesená",J388,0)</f>
        <v>0</v>
      </c>
      <c r="BI388" s="233">
        <f>IF(N388="nulová",J388,0)</f>
        <v>0</v>
      </c>
      <c r="BJ388" s="18" t="s">
        <v>83</v>
      </c>
      <c r="BK388" s="233">
        <f>ROUND(I388*H388,2)</f>
        <v>0</v>
      </c>
      <c r="BL388" s="18" t="s">
        <v>139</v>
      </c>
      <c r="BM388" s="232" t="s">
        <v>1105</v>
      </c>
    </row>
    <row r="389" s="14" customFormat="1">
      <c r="A389" s="14"/>
      <c r="B389" s="245"/>
      <c r="C389" s="246"/>
      <c r="D389" s="236" t="s">
        <v>141</v>
      </c>
      <c r="E389" s="247" t="s">
        <v>1</v>
      </c>
      <c r="F389" s="248" t="s">
        <v>1106</v>
      </c>
      <c r="G389" s="246"/>
      <c r="H389" s="249">
        <v>54.445</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141</v>
      </c>
      <c r="AU389" s="255" t="s">
        <v>85</v>
      </c>
      <c r="AV389" s="14" t="s">
        <v>85</v>
      </c>
      <c r="AW389" s="14" t="s">
        <v>32</v>
      </c>
      <c r="AX389" s="14" t="s">
        <v>83</v>
      </c>
      <c r="AY389" s="255" t="s">
        <v>133</v>
      </c>
    </row>
    <row r="390" s="12" customFormat="1" ht="22.8" customHeight="1">
      <c r="A390" s="12"/>
      <c r="B390" s="204"/>
      <c r="C390" s="205"/>
      <c r="D390" s="206" t="s">
        <v>74</v>
      </c>
      <c r="E390" s="218" t="s">
        <v>632</v>
      </c>
      <c r="F390" s="218" t="s">
        <v>633</v>
      </c>
      <c r="G390" s="205"/>
      <c r="H390" s="205"/>
      <c r="I390" s="208"/>
      <c r="J390" s="219">
        <f>BK390</f>
        <v>0</v>
      </c>
      <c r="K390" s="205"/>
      <c r="L390" s="210"/>
      <c r="M390" s="211"/>
      <c r="N390" s="212"/>
      <c r="O390" s="212"/>
      <c r="P390" s="213">
        <f>SUM(P391:P394)</f>
        <v>0</v>
      </c>
      <c r="Q390" s="212"/>
      <c r="R390" s="213">
        <f>SUM(R391:R394)</f>
        <v>0</v>
      </c>
      <c r="S390" s="212"/>
      <c r="T390" s="214">
        <f>SUM(T391:T394)</f>
        <v>0</v>
      </c>
      <c r="U390" s="12"/>
      <c r="V390" s="12"/>
      <c r="W390" s="12"/>
      <c r="X390" s="12"/>
      <c r="Y390" s="12"/>
      <c r="Z390" s="12"/>
      <c r="AA390" s="12"/>
      <c r="AB390" s="12"/>
      <c r="AC390" s="12"/>
      <c r="AD390" s="12"/>
      <c r="AE390" s="12"/>
      <c r="AR390" s="215" t="s">
        <v>83</v>
      </c>
      <c r="AT390" s="216" t="s">
        <v>74</v>
      </c>
      <c r="AU390" s="216" t="s">
        <v>83</v>
      </c>
      <c r="AY390" s="215" t="s">
        <v>133</v>
      </c>
      <c r="BK390" s="217">
        <f>SUM(BK391:BK394)</f>
        <v>0</v>
      </c>
    </row>
    <row r="391" s="2" customFormat="1" ht="24.15" customHeight="1">
      <c r="A391" s="39"/>
      <c r="B391" s="40"/>
      <c r="C391" s="220" t="s">
        <v>528</v>
      </c>
      <c r="D391" s="220" t="s">
        <v>135</v>
      </c>
      <c r="E391" s="221" t="s">
        <v>635</v>
      </c>
      <c r="F391" s="222" t="s">
        <v>636</v>
      </c>
      <c r="G391" s="223" t="s">
        <v>295</v>
      </c>
      <c r="H391" s="224">
        <v>33.005000000000003</v>
      </c>
      <c r="I391" s="225"/>
      <c r="J391" s="226">
        <f>ROUND(I391*H391,2)</f>
        <v>0</v>
      </c>
      <c r="K391" s="227"/>
      <c r="L391" s="45"/>
      <c r="M391" s="228" t="s">
        <v>1</v>
      </c>
      <c r="N391" s="229" t="s">
        <v>40</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139</v>
      </c>
      <c r="AT391" s="232" t="s">
        <v>135</v>
      </c>
      <c r="AU391" s="232" t="s">
        <v>85</v>
      </c>
      <c r="AY391" s="18" t="s">
        <v>133</v>
      </c>
      <c r="BE391" s="233">
        <f>IF(N391="základní",J391,0)</f>
        <v>0</v>
      </c>
      <c r="BF391" s="233">
        <f>IF(N391="snížená",J391,0)</f>
        <v>0</v>
      </c>
      <c r="BG391" s="233">
        <f>IF(N391="zákl. přenesená",J391,0)</f>
        <v>0</v>
      </c>
      <c r="BH391" s="233">
        <f>IF(N391="sníž. přenesená",J391,0)</f>
        <v>0</v>
      </c>
      <c r="BI391" s="233">
        <f>IF(N391="nulová",J391,0)</f>
        <v>0</v>
      </c>
      <c r="BJ391" s="18" t="s">
        <v>83</v>
      </c>
      <c r="BK391" s="233">
        <f>ROUND(I391*H391,2)</f>
        <v>0</v>
      </c>
      <c r="BL391" s="18" t="s">
        <v>139</v>
      </c>
      <c r="BM391" s="232" t="s">
        <v>1107</v>
      </c>
    </row>
    <row r="392" s="14" customFormat="1">
      <c r="A392" s="14"/>
      <c r="B392" s="245"/>
      <c r="C392" s="246"/>
      <c r="D392" s="236" t="s">
        <v>141</v>
      </c>
      <c r="E392" s="247" t="s">
        <v>1</v>
      </c>
      <c r="F392" s="248" t="s">
        <v>1108</v>
      </c>
      <c r="G392" s="246"/>
      <c r="H392" s="249">
        <v>33.005000000000003</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141</v>
      </c>
      <c r="AU392" s="255" t="s">
        <v>85</v>
      </c>
      <c r="AV392" s="14" t="s">
        <v>85</v>
      </c>
      <c r="AW392" s="14" t="s">
        <v>32</v>
      </c>
      <c r="AX392" s="14" t="s">
        <v>83</v>
      </c>
      <c r="AY392" s="255" t="s">
        <v>133</v>
      </c>
    </row>
    <row r="393" s="2" customFormat="1" ht="24.15" customHeight="1">
      <c r="A393" s="39"/>
      <c r="B393" s="40"/>
      <c r="C393" s="220" t="s">
        <v>533</v>
      </c>
      <c r="D393" s="220" t="s">
        <v>135</v>
      </c>
      <c r="E393" s="221" t="s">
        <v>640</v>
      </c>
      <c r="F393" s="222" t="s">
        <v>641</v>
      </c>
      <c r="G393" s="223" t="s">
        <v>295</v>
      </c>
      <c r="H393" s="224">
        <v>6.101</v>
      </c>
      <c r="I393" s="225"/>
      <c r="J393" s="226">
        <f>ROUND(I393*H393,2)</f>
        <v>0</v>
      </c>
      <c r="K393" s="227"/>
      <c r="L393" s="45"/>
      <c r="M393" s="228" t="s">
        <v>1</v>
      </c>
      <c r="N393" s="229" t="s">
        <v>40</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139</v>
      </c>
      <c r="AT393" s="232" t="s">
        <v>135</v>
      </c>
      <c r="AU393" s="232" t="s">
        <v>85</v>
      </c>
      <c r="AY393" s="18" t="s">
        <v>133</v>
      </c>
      <c r="BE393" s="233">
        <f>IF(N393="základní",J393,0)</f>
        <v>0</v>
      </c>
      <c r="BF393" s="233">
        <f>IF(N393="snížená",J393,0)</f>
        <v>0</v>
      </c>
      <c r="BG393" s="233">
        <f>IF(N393="zákl. přenesená",J393,0)</f>
        <v>0</v>
      </c>
      <c r="BH393" s="233">
        <f>IF(N393="sníž. přenesená",J393,0)</f>
        <v>0</v>
      </c>
      <c r="BI393" s="233">
        <f>IF(N393="nulová",J393,0)</f>
        <v>0</v>
      </c>
      <c r="BJ393" s="18" t="s">
        <v>83</v>
      </c>
      <c r="BK393" s="233">
        <f>ROUND(I393*H393,2)</f>
        <v>0</v>
      </c>
      <c r="BL393" s="18" t="s">
        <v>139</v>
      </c>
      <c r="BM393" s="232" t="s">
        <v>1109</v>
      </c>
    </row>
    <row r="394" s="14" customFormat="1">
      <c r="A394" s="14"/>
      <c r="B394" s="245"/>
      <c r="C394" s="246"/>
      <c r="D394" s="236" t="s">
        <v>141</v>
      </c>
      <c r="E394" s="247" t="s">
        <v>1</v>
      </c>
      <c r="F394" s="248" t="s">
        <v>1110</v>
      </c>
      <c r="G394" s="246"/>
      <c r="H394" s="249">
        <v>6.101</v>
      </c>
      <c r="I394" s="250"/>
      <c r="J394" s="246"/>
      <c r="K394" s="246"/>
      <c r="L394" s="251"/>
      <c r="M394" s="289"/>
      <c r="N394" s="290"/>
      <c r="O394" s="290"/>
      <c r="P394" s="290"/>
      <c r="Q394" s="290"/>
      <c r="R394" s="290"/>
      <c r="S394" s="290"/>
      <c r="T394" s="291"/>
      <c r="U394" s="14"/>
      <c r="V394" s="14"/>
      <c r="W394" s="14"/>
      <c r="X394" s="14"/>
      <c r="Y394" s="14"/>
      <c r="Z394" s="14"/>
      <c r="AA394" s="14"/>
      <c r="AB394" s="14"/>
      <c r="AC394" s="14"/>
      <c r="AD394" s="14"/>
      <c r="AE394" s="14"/>
      <c r="AT394" s="255" t="s">
        <v>141</v>
      </c>
      <c r="AU394" s="255" t="s">
        <v>85</v>
      </c>
      <c r="AV394" s="14" t="s">
        <v>85</v>
      </c>
      <c r="AW394" s="14" t="s">
        <v>32</v>
      </c>
      <c r="AX394" s="14" t="s">
        <v>83</v>
      </c>
      <c r="AY394" s="255" t="s">
        <v>133</v>
      </c>
    </row>
    <row r="395" s="2" customFormat="1" ht="6.96" customHeight="1">
      <c r="A395" s="39"/>
      <c r="B395" s="67"/>
      <c r="C395" s="68"/>
      <c r="D395" s="68"/>
      <c r="E395" s="68"/>
      <c r="F395" s="68"/>
      <c r="G395" s="68"/>
      <c r="H395" s="68"/>
      <c r="I395" s="68"/>
      <c r="J395" s="68"/>
      <c r="K395" s="68"/>
      <c r="L395" s="45"/>
      <c r="M395" s="39"/>
      <c r="O395" s="39"/>
      <c r="P395" s="39"/>
      <c r="Q395" s="39"/>
      <c r="R395" s="39"/>
      <c r="S395" s="39"/>
      <c r="T395" s="39"/>
      <c r="U395" s="39"/>
      <c r="V395" s="39"/>
      <c r="W395" s="39"/>
      <c r="X395" s="39"/>
      <c r="Y395" s="39"/>
      <c r="Z395" s="39"/>
      <c r="AA395" s="39"/>
      <c r="AB395" s="39"/>
      <c r="AC395" s="39"/>
      <c r="AD395" s="39"/>
      <c r="AE395" s="39"/>
    </row>
  </sheetData>
  <sheetProtection sheet="1" autoFilter="0" formatColumns="0" formatRows="0" objects="1" scenarios="1" spinCount="100000" saltValue="dcAt5pD1h7yvulFOP1FQmY8N5RA8ZcC8UNZ1wNtISs4oAsreDf4YmwHZAt0IKlv6qDOP1tOeYbFSuH5Q0vQIlw==" hashValue="Bc1+U/AIF48ZkfS7Hk79bqOH+bS0i8hpAT2LiSgASkkNPKzyilPXLOtxOMmAu8DUIJmgRwLMKUyMTH1CInkFYw==" algorithmName="SHA-512" password="CC35"/>
  <autoFilter ref="C123:K394"/>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94</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1111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ROUND((SUM(BE124:BE1296)),  2)</f>
        <v>0</v>
      </c>
      <c r="G33" s="39"/>
      <c r="H33" s="39"/>
      <c r="I33" s="156">
        <v>0.20999999999999999</v>
      </c>
      <c r="J33" s="155">
        <f>ROUND(((SUM(BE124:BE1296))*I33),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ROUND((SUM(BF124:BF1296)),  2)</f>
        <v>0</v>
      </c>
      <c r="G34" s="39"/>
      <c r="H34" s="39"/>
      <c r="I34" s="156">
        <v>0.12</v>
      </c>
      <c r="J34" s="155">
        <f>ROUND(((SUM(BF124:BF1296))*I34),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ROUND((SUM(BG124:BG1296)),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ROUND((SUM(BH124:BH1296)),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ROUND((SUM(BI124:BI1296)),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04 - Otradov, vodovodní řady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110</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111</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112</v>
      </c>
      <c r="E99" s="189"/>
      <c r="F99" s="189"/>
      <c r="G99" s="189"/>
      <c r="H99" s="189"/>
      <c r="I99" s="189"/>
      <c r="J99" s="190">
        <f>J763</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113</v>
      </c>
      <c r="E100" s="189"/>
      <c r="F100" s="189"/>
      <c r="G100" s="189"/>
      <c r="H100" s="189"/>
      <c r="I100" s="189"/>
      <c r="J100" s="190">
        <f>J780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114</v>
      </c>
      <c r="E101" s="189"/>
      <c r="F101" s="189"/>
      <c r="G101" s="189"/>
      <c r="H101" s="189"/>
      <c r="I101" s="189"/>
      <c r="J101" s="190">
        <f>J875</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115</v>
      </c>
      <c r="E102" s="189"/>
      <c r="F102" s="189"/>
      <c r="G102" s="189"/>
      <c r="H102" s="189"/>
      <c r="I102" s="189"/>
      <c r="J102" s="190">
        <f>J1246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116</v>
      </c>
      <c r="E103" s="189"/>
      <c r="F103" s="189"/>
      <c r="G103" s="189"/>
      <c r="H103" s="189"/>
      <c r="I103" s="189"/>
      <c r="J103" s="190">
        <f>J1259</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117</v>
      </c>
      <c r="E104" s="189"/>
      <c r="F104" s="189"/>
      <c r="G104" s="189"/>
      <c r="H104" s="189"/>
      <c r="I104" s="189"/>
      <c r="J104" s="190">
        <f>J1292</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118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Vodovod Otradov</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04 - Otradov, vodovodní řady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Otradov</v>
      </c>
      <c r="G118" s="41"/>
      <c r="H118" s="41"/>
      <c r="I118" s="33" t="s">
        <v>22</v>
      </c>
      <c r="J118" s="80" t="str">
        <f>IF(J12="","",J12)</f>
        <v>19. 3. 2024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E15</f>
        <v xml:space="preserve"> </v>
      </c>
      <c r="G120" s="41"/>
      <c r="H120" s="41"/>
      <c r="I120" s="33" t="s">
        <v>30</v>
      </c>
      <c r="J120" s="37" t="str">
        <f>E21</f>
        <v>VS Chrudim, a.s., Novoměstská 625, 53701 Chrudim</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119</v>
      </c>
      <c r="D123" s="195" t="s">
        <v>60</v>
      </c>
      <c r="E123" s="195" t="s">
        <v>56</v>
      </c>
      <c r="F123" s="195" t="s">
        <v>57</v>
      </c>
      <c r="G123" s="195" t="s">
        <v>120</v>
      </c>
      <c r="H123" s="195" t="s">
        <v>121</v>
      </c>
      <c r="I123" s="195" t="s">
        <v>122</v>
      </c>
      <c r="J123" s="196" t="s">
        <v>107</v>
      </c>
      <c r="K123" s="197" t="s">
        <v>123</v>
      </c>
      <c r="L123" s="198"/>
      <c r="M123" s="101" t="s">
        <v>1</v>
      </c>
      <c r="N123" s="102" t="s">
        <v>39</v>
      </c>
      <c r="O123" s="102" t="s">
        <v>124</v>
      </c>
      <c r="P123" s="102" t="s">
        <v>125</v>
      </c>
      <c r="Q123" s="102" t="s">
        <v>126</v>
      </c>
      <c r="R123" s="102" t="s">
        <v>127</v>
      </c>
      <c r="S123" s="102" t="s">
        <v>128</v>
      </c>
      <c r="T123" s="103" t="s">
        <v>129</v>
      </c>
      <c r="U123" s="192"/>
      <c r="V123" s="192"/>
      <c r="W123" s="192"/>
      <c r="X123" s="192"/>
      <c r="Y123" s="192"/>
      <c r="Z123" s="192"/>
      <c r="AA123" s="192"/>
      <c r="AB123" s="192"/>
      <c r="AC123" s="192"/>
      <c r="AD123" s="192"/>
      <c r="AE123" s="192"/>
    </row>
    <row r="124" s="2" customFormat="1" ht="22.8" customHeight="1">
      <c r="A124" s="39"/>
      <c r="B124" s="40"/>
      <c r="C124" s="108" t="s">
        <v>130</v>
      </c>
      <c r="D124" s="41"/>
      <c r="E124" s="41"/>
      <c r="F124" s="41"/>
      <c r="G124" s="41"/>
      <c r="H124" s="41"/>
      <c r="I124" s="41"/>
      <c r="J124" s="199">
        <f>BK124</f>
        <v>0</v>
      </c>
      <c r="K124" s="41"/>
      <c r="L124" s="45"/>
      <c r="M124" s="104"/>
      <c r="N124" s="200"/>
      <c r="O124" s="105"/>
      <c r="P124" s="201">
        <f>P125</f>
        <v>0</v>
      </c>
      <c r="Q124" s="105"/>
      <c r="R124" s="201">
        <f>R125</f>
        <v>9274.1463089999979</v>
      </c>
      <c r="S124" s="105"/>
      <c r="T124" s="202">
        <f>T125</f>
        <v>7677.6880499999997</v>
      </c>
      <c r="U124" s="39"/>
      <c r="V124" s="39"/>
      <c r="W124" s="39"/>
      <c r="X124" s="39"/>
      <c r="Y124" s="39"/>
      <c r="Z124" s="39"/>
      <c r="AA124" s="39"/>
      <c r="AB124" s="39"/>
      <c r="AC124" s="39"/>
      <c r="AD124" s="39"/>
      <c r="AE124" s="39"/>
      <c r="AT124" s="18" t="s">
        <v>74</v>
      </c>
      <c r="AU124" s="18" t="s">
        <v>109</v>
      </c>
      <c r="BK124" s="203">
        <f>BK125</f>
        <v>0</v>
      </c>
    </row>
    <row r="125" s="12" customFormat="1" ht="25.92" customHeight="1">
      <c r="A125" s="12"/>
      <c r="B125" s="204"/>
      <c r="C125" s="205"/>
      <c r="D125" s="206" t="s">
        <v>74</v>
      </c>
      <c r="E125" s="207" t="s">
        <v>131</v>
      </c>
      <c r="F125" s="207" t="s">
        <v>132</v>
      </c>
      <c r="G125" s="205"/>
      <c r="H125" s="205"/>
      <c r="I125" s="208"/>
      <c r="J125" s="209">
        <f>BK125</f>
        <v>0</v>
      </c>
      <c r="K125" s="205"/>
      <c r="L125" s="210"/>
      <c r="M125" s="211"/>
      <c r="N125" s="212"/>
      <c r="O125" s="212"/>
      <c r="P125" s="213">
        <f>P126+P763+P780+P875+P1246+P1259+P1292</f>
        <v>0</v>
      </c>
      <c r="Q125" s="212"/>
      <c r="R125" s="213">
        <f>R126+R763+R780+R875+R1246+R1259+R1292</f>
        <v>9274.1463089999979</v>
      </c>
      <c r="S125" s="212"/>
      <c r="T125" s="214">
        <f>T126+T763+T780+T875+T1246+T1259+T1292</f>
        <v>7677.6880499999997</v>
      </c>
      <c r="U125" s="12"/>
      <c r="V125" s="12"/>
      <c r="W125" s="12"/>
      <c r="X125" s="12"/>
      <c r="Y125" s="12"/>
      <c r="Z125" s="12"/>
      <c r="AA125" s="12"/>
      <c r="AB125" s="12"/>
      <c r="AC125" s="12"/>
      <c r="AD125" s="12"/>
      <c r="AE125" s="12"/>
      <c r="AR125" s="215" t="s">
        <v>83</v>
      </c>
      <c r="AT125" s="216" t="s">
        <v>74</v>
      </c>
      <c r="AU125" s="216" t="s">
        <v>75</v>
      </c>
      <c r="AY125" s="215" t="s">
        <v>133</v>
      </c>
      <c r="BK125" s="217">
        <f>BK126+BK763+BK780+BK875+BK1246+BK1259+BK1292</f>
        <v>0</v>
      </c>
    </row>
    <row r="126" s="12" customFormat="1" ht="22.8" customHeight="1">
      <c r="A126" s="12"/>
      <c r="B126" s="204"/>
      <c r="C126" s="205"/>
      <c r="D126" s="206" t="s">
        <v>74</v>
      </c>
      <c r="E126" s="218" t="s">
        <v>83</v>
      </c>
      <c r="F126" s="218" t="s">
        <v>134</v>
      </c>
      <c r="G126" s="205"/>
      <c r="H126" s="205"/>
      <c r="I126" s="208"/>
      <c r="J126" s="219">
        <f>BK126</f>
        <v>0</v>
      </c>
      <c r="K126" s="205"/>
      <c r="L126" s="210"/>
      <c r="M126" s="211"/>
      <c r="N126" s="212"/>
      <c r="O126" s="212"/>
      <c r="P126" s="213">
        <f>SUM(P127:P762)</f>
        <v>0</v>
      </c>
      <c r="Q126" s="212"/>
      <c r="R126" s="213">
        <f>SUM(R127:R762)</f>
        <v>3311.9307404599995</v>
      </c>
      <c r="S126" s="212"/>
      <c r="T126" s="214">
        <f>SUM(T127:T762)</f>
        <v>7666.759</v>
      </c>
      <c r="U126" s="12"/>
      <c r="V126" s="12"/>
      <c r="W126" s="12"/>
      <c r="X126" s="12"/>
      <c r="Y126" s="12"/>
      <c r="Z126" s="12"/>
      <c r="AA126" s="12"/>
      <c r="AB126" s="12"/>
      <c r="AC126" s="12"/>
      <c r="AD126" s="12"/>
      <c r="AE126" s="12"/>
      <c r="AR126" s="215" t="s">
        <v>83</v>
      </c>
      <c r="AT126" s="216" t="s">
        <v>74</v>
      </c>
      <c r="AU126" s="216" t="s">
        <v>83</v>
      </c>
      <c r="AY126" s="215" t="s">
        <v>133</v>
      </c>
      <c r="BK126" s="217">
        <f>SUM(BK127:BK762)</f>
        <v>0</v>
      </c>
    </row>
    <row r="127" s="2" customFormat="1" ht="24.15" customHeight="1">
      <c r="A127" s="39"/>
      <c r="B127" s="40"/>
      <c r="C127" s="220" t="s">
        <v>83</v>
      </c>
      <c r="D127" s="220" t="s">
        <v>135</v>
      </c>
      <c r="E127" s="221" t="s">
        <v>1112</v>
      </c>
      <c r="F127" s="222" t="s">
        <v>1113</v>
      </c>
      <c r="G127" s="223" t="s">
        <v>138</v>
      </c>
      <c r="H127" s="224">
        <v>50</v>
      </c>
      <c r="I127" s="225"/>
      <c r="J127" s="226">
        <f>ROUND(I127*H127,2)</f>
        <v>0</v>
      </c>
      <c r="K127" s="227"/>
      <c r="L127" s="45"/>
      <c r="M127" s="228" t="s">
        <v>1</v>
      </c>
      <c r="N127" s="229" t="s">
        <v>40</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139</v>
      </c>
      <c r="AT127" s="232" t="s">
        <v>135</v>
      </c>
      <c r="AU127" s="232" t="s">
        <v>85</v>
      </c>
      <c r="AY127" s="18" t="s">
        <v>133</v>
      </c>
      <c r="BE127" s="233">
        <f>IF(N127="základní",J127,0)</f>
        <v>0</v>
      </c>
      <c r="BF127" s="233">
        <f>IF(N127="snížená",J127,0)</f>
        <v>0</v>
      </c>
      <c r="BG127" s="233">
        <f>IF(N127="zákl. přenesená",J127,0)</f>
        <v>0</v>
      </c>
      <c r="BH127" s="233">
        <f>IF(N127="sníž. přenesená",J127,0)</f>
        <v>0</v>
      </c>
      <c r="BI127" s="233">
        <f>IF(N127="nulová",J127,0)</f>
        <v>0</v>
      </c>
      <c r="BJ127" s="18" t="s">
        <v>83</v>
      </c>
      <c r="BK127" s="233">
        <f>ROUND(I127*H127,2)</f>
        <v>0</v>
      </c>
      <c r="BL127" s="18" t="s">
        <v>139</v>
      </c>
      <c r="BM127" s="232" t="s">
        <v>1114</v>
      </c>
    </row>
    <row r="128" s="13" customFormat="1">
      <c r="A128" s="13"/>
      <c r="B128" s="234"/>
      <c r="C128" s="235"/>
      <c r="D128" s="236" t="s">
        <v>141</v>
      </c>
      <c r="E128" s="237" t="s">
        <v>1</v>
      </c>
      <c r="F128" s="238" t="s">
        <v>1115</v>
      </c>
      <c r="G128" s="235"/>
      <c r="H128" s="237" t="s">
        <v>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141</v>
      </c>
      <c r="AU128" s="244" t="s">
        <v>85</v>
      </c>
      <c r="AV128" s="13" t="s">
        <v>83</v>
      </c>
      <c r="AW128" s="13" t="s">
        <v>32</v>
      </c>
      <c r="AX128" s="13" t="s">
        <v>75</v>
      </c>
      <c r="AY128" s="244" t="s">
        <v>133</v>
      </c>
    </row>
    <row r="129" s="14" customFormat="1">
      <c r="A129" s="14"/>
      <c r="B129" s="245"/>
      <c r="C129" s="246"/>
      <c r="D129" s="236" t="s">
        <v>141</v>
      </c>
      <c r="E129" s="247" t="s">
        <v>1</v>
      </c>
      <c r="F129" s="248" t="s">
        <v>437</v>
      </c>
      <c r="G129" s="246"/>
      <c r="H129" s="249">
        <v>50</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141</v>
      </c>
      <c r="AU129" s="255" t="s">
        <v>85</v>
      </c>
      <c r="AV129" s="14" t="s">
        <v>85</v>
      </c>
      <c r="AW129" s="14" t="s">
        <v>32</v>
      </c>
      <c r="AX129" s="14" t="s">
        <v>83</v>
      </c>
      <c r="AY129" s="255" t="s">
        <v>133</v>
      </c>
    </row>
    <row r="130" s="2" customFormat="1" ht="33" customHeight="1">
      <c r="A130" s="39"/>
      <c r="B130" s="40"/>
      <c r="C130" s="220" t="s">
        <v>85</v>
      </c>
      <c r="D130" s="220" t="s">
        <v>135</v>
      </c>
      <c r="E130" s="221" t="s">
        <v>136</v>
      </c>
      <c r="F130" s="222" t="s">
        <v>137</v>
      </c>
      <c r="G130" s="223" t="s">
        <v>138</v>
      </c>
      <c r="H130" s="224">
        <v>5824.25</v>
      </c>
      <c r="I130" s="225"/>
      <c r="J130" s="226">
        <f>ROUND(I130*H130,2)</f>
        <v>0</v>
      </c>
      <c r="K130" s="227"/>
      <c r="L130" s="45"/>
      <c r="M130" s="228" t="s">
        <v>1</v>
      </c>
      <c r="N130" s="229" t="s">
        <v>40</v>
      </c>
      <c r="O130" s="92"/>
      <c r="P130" s="230">
        <f>O130*H130</f>
        <v>0</v>
      </c>
      <c r="Q130" s="230">
        <v>0</v>
      </c>
      <c r="R130" s="230">
        <f>Q130*H130</f>
        <v>0</v>
      </c>
      <c r="S130" s="230">
        <v>0.17999999999999999</v>
      </c>
      <c r="T130" s="231">
        <f>S130*H130</f>
        <v>1048.365</v>
      </c>
      <c r="U130" s="39"/>
      <c r="V130" s="39"/>
      <c r="W130" s="39"/>
      <c r="X130" s="39"/>
      <c r="Y130" s="39"/>
      <c r="Z130" s="39"/>
      <c r="AA130" s="39"/>
      <c r="AB130" s="39"/>
      <c r="AC130" s="39"/>
      <c r="AD130" s="39"/>
      <c r="AE130" s="39"/>
      <c r="AR130" s="232" t="s">
        <v>139</v>
      </c>
      <c r="AT130" s="232" t="s">
        <v>135</v>
      </c>
      <c r="AU130" s="232" t="s">
        <v>85</v>
      </c>
      <c r="AY130" s="18" t="s">
        <v>133</v>
      </c>
      <c r="BE130" s="233">
        <f>IF(N130="základní",J130,0)</f>
        <v>0</v>
      </c>
      <c r="BF130" s="233">
        <f>IF(N130="snížená",J130,0)</f>
        <v>0</v>
      </c>
      <c r="BG130" s="233">
        <f>IF(N130="zákl. přenesená",J130,0)</f>
        <v>0</v>
      </c>
      <c r="BH130" s="233">
        <f>IF(N130="sníž. přenesená",J130,0)</f>
        <v>0</v>
      </c>
      <c r="BI130" s="233">
        <f>IF(N130="nulová",J130,0)</f>
        <v>0</v>
      </c>
      <c r="BJ130" s="18" t="s">
        <v>83</v>
      </c>
      <c r="BK130" s="233">
        <f>ROUND(I130*H130,2)</f>
        <v>0</v>
      </c>
      <c r="BL130" s="18" t="s">
        <v>139</v>
      </c>
      <c r="BM130" s="232" t="s">
        <v>1116</v>
      </c>
    </row>
    <row r="131" s="13" customFormat="1">
      <c r="A131" s="13"/>
      <c r="B131" s="234"/>
      <c r="C131" s="235"/>
      <c r="D131" s="236" t="s">
        <v>141</v>
      </c>
      <c r="E131" s="237" t="s">
        <v>1</v>
      </c>
      <c r="F131" s="238" t="s">
        <v>1117</v>
      </c>
      <c r="G131" s="235"/>
      <c r="H131" s="237" t="s">
        <v>1</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141</v>
      </c>
      <c r="AU131" s="244" t="s">
        <v>85</v>
      </c>
      <c r="AV131" s="13" t="s">
        <v>83</v>
      </c>
      <c r="AW131" s="13" t="s">
        <v>32</v>
      </c>
      <c r="AX131" s="13" t="s">
        <v>75</v>
      </c>
      <c r="AY131" s="244" t="s">
        <v>133</v>
      </c>
    </row>
    <row r="132" s="13" customFormat="1">
      <c r="A132" s="13"/>
      <c r="B132" s="234"/>
      <c r="C132" s="235"/>
      <c r="D132" s="236" t="s">
        <v>141</v>
      </c>
      <c r="E132" s="237" t="s">
        <v>1</v>
      </c>
      <c r="F132" s="238" t="s">
        <v>1118</v>
      </c>
      <c r="G132" s="235"/>
      <c r="H132" s="237" t="s">
        <v>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141</v>
      </c>
      <c r="AU132" s="244" t="s">
        <v>85</v>
      </c>
      <c r="AV132" s="13" t="s">
        <v>83</v>
      </c>
      <c r="AW132" s="13" t="s">
        <v>32</v>
      </c>
      <c r="AX132" s="13" t="s">
        <v>75</v>
      </c>
      <c r="AY132" s="244" t="s">
        <v>133</v>
      </c>
    </row>
    <row r="133" s="14" customFormat="1">
      <c r="A133" s="14"/>
      <c r="B133" s="245"/>
      <c r="C133" s="246"/>
      <c r="D133" s="236" t="s">
        <v>141</v>
      </c>
      <c r="E133" s="247" t="s">
        <v>1</v>
      </c>
      <c r="F133" s="248" t="s">
        <v>1119</v>
      </c>
      <c r="G133" s="246"/>
      <c r="H133" s="249">
        <v>5627</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141</v>
      </c>
      <c r="AU133" s="255" t="s">
        <v>85</v>
      </c>
      <c r="AV133" s="14" t="s">
        <v>85</v>
      </c>
      <c r="AW133" s="14" t="s">
        <v>32</v>
      </c>
      <c r="AX133" s="14" t="s">
        <v>75</v>
      </c>
      <c r="AY133" s="255" t="s">
        <v>133</v>
      </c>
    </row>
    <row r="134" s="13" customFormat="1">
      <c r="A134" s="13"/>
      <c r="B134" s="234"/>
      <c r="C134" s="235"/>
      <c r="D134" s="236" t="s">
        <v>141</v>
      </c>
      <c r="E134" s="237" t="s">
        <v>1</v>
      </c>
      <c r="F134" s="238" t="s">
        <v>403</v>
      </c>
      <c r="G134" s="235"/>
      <c r="H134" s="237" t="s">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141</v>
      </c>
      <c r="AU134" s="244" t="s">
        <v>85</v>
      </c>
      <c r="AV134" s="13" t="s">
        <v>83</v>
      </c>
      <c r="AW134" s="13" t="s">
        <v>32</v>
      </c>
      <c r="AX134" s="13" t="s">
        <v>75</v>
      </c>
      <c r="AY134" s="244" t="s">
        <v>133</v>
      </c>
    </row>
    <row r="135" s="14" customFormat="1">
      <c r="A135" s="14"/>
      <c r="B135" s="245"/>
      <c r="C135" s="246"/>
      <c r="D135" s="236" t="s">
        <v>141</v>
      </c>
      <c r="E135" s="247" t="s">
        <v>1</v>
      </c>
      <c r="F135" s="248" t="s">
        <v>1120</v>
      </c>
      <c r="G135" s="246"/>
      <c r="H135" s="249">
        <v>197.25</v>
      </c>
      <c r="I135" s="250"/>
      <c r="J135" s="246"/>
      <c r="K135" s="246"/>
      <c r="L135" s="251"/>
      <c r="M135" s="252"/>
      <c r="N135" s="253"/>
      <c r="O135" s="253"/>
      <c r="P135" s="253"/>
      <c r="Q135" s="253"/>
      <c r="R135" s="253"/>
      <c r="S135" s="253"/>
      <c r="T135" s="254"/>
      <c r="U135" s="14"/>
      <c r="V135" s="14"/>
      <c r="W135" s="14"/>
      <c r="X135" s="14"/>
      <c r="Y135" s="14"/>
      <c r="Z135" s="14"/>
      <c r="AA135" s="14"/>
      <c r="AB135" s="14"/>
      <c r="AC135" s="14"/>
      <c r="AD135" s="14"/>
      <c r="AE135" s="14"/>
      <c r="AT135" s="255" t="s">
        <v>141</v>
      </c>
      <c r="AU135" s="255" t="s">
        <v>85</v>
      </c>
      <c r="AV135" s="14" t="s">
        <v>85</v>
      </c>
      <c r="AW135" s="14" t="s">
        <v>32</v>
      </c>
      <c r="AX135" s="14" t="s">
        <v>75</v>
      </c>
      <c r="AY135" s="255" t="s">
        <v>133</v>
      </c>
    </row>
    <row r="136" s="15" customFormat="1">
      <c r="A136" s="15"/>
      <c r="B136" s="256"/>
      <c r="C136" s="257"/>
      <c r="D136" s="236" t="s">
        <v>141</v>
      </c>
      <c r="E136" s="258" t="s">
        <v>1</v>
      </c>
      <c r="F136" s="259" t="s">
        <v>152</v>
      </c>
      <c r="G136" s="257"/>
      <c r="H136" s="260">
        <v>5824.25</v>
      </c>
      <c r="I136" s="261"/>
      <c r="J136" s="257"/>
      <c r="K136" s="257"/>
      <c r="L136" s="262"/>
      <c r="M136" s="263"/>
      <c r="N136" s="264"/>
      <c r="O136" s="264"/>
      <c r="P136" s="264"/>
      <c r="Q136" s="264"/>
      <c r="R136" s="264"/>
      <c r="S136" s="264"/>
      <c r="T136" s="265"/>
      <c r="U136" s="15"/>
      <c r="V136" s="15"/>
      <c r="W136" s="15"/>
      <c r="X136" s="15"/>
      <c r="Y136" s="15"/>
      <c r="Z136" s="15"/>
      <c r="AA136" s="15"/>
      <c r="AB136" s="15"/>
      <c r="AC136" s="15"/>
      <c r="AD136" s="15"/>
      <c r="AE136" s="15"/>
      <c r="AT136" s="266" t="s">
        <v>141</v>
      </c>
      <c r="AU136" s="266" t="s">
        <v>85</v>
      </c>
      <c r="AV136" s="15" t="s">
        <v>139</v>
      </c>
      <c r="AW136" s="15" t="s">
        <v>32</v>
      </c>
      <c r="AX136" s="15" t="s">
        <v>83</v>
      </c>
      <c r="AY136" s="266" t="s">
        <v>133</v>
      </c>
    </row>
    <row r="137" s="2" customFormat="1" ht="37.8" customHeight="1">
      <c r="A137" s="39"/>
      <c r="B137" s="40"/>
      <c r="C137" s="220" t="s">
        <v>153</v>
      </c>
      <c r="D137" s="220" t="s">
        <v>135</v>
      </c>
      <c r="E137" s="221" t="s">
        <v>145</v>
      </c>
      <c r="F137" s="222" t="s">
        <v>146</v>
      </c>
      <c r="G137" s="223" t="s">
        <v>138</v>
      </c>
      <c r="H137" s="224">
        <v>7456</v>
      </c>
      <c r="I137" s="225"/>
      <c r="J137" s="226">
        <f>ROUND(I137*H137,2)</f>
        <v>0</v>
      </c>
      <c r="K137" s="227"/>
      <c r="L137" s="45"/>
      <c r="M137" s="228" t="s">
        <v>1</v>
      </c>
      <c r="N137" s="229" t="s">
        <v>40</v>
      </c>
      <c r="O137" s="92"/>
      <c r="P137" s="230">
        <f>O137*H137</f>
        <v>0</v>
      </c>
      <c r="Q137" s="230">
        <v>0</v>
      </c>
      <c r="R137" s="230">
        <f>Q137*H137</f>
        <v>0</v>
      </c>
      <c r="S137" s="230">
        <v>0.28999999999999998</v>
      </c>
      <c r="T137" s="231">
        <f>S137*H137</f>
        <v>2162.2399999999998</v>
      </c>
      <c r="U137" s="39"/>
      <c r="V137" s="39"/>
      <c r="W137" s="39"/>
      <c r="X137" s="39"/>
      <c r="Y137" s="39"/>
      <c r="Z137" s="39"/>
      <c r="AA137" s="39"/>
      <c r="AB137" s="39"/>
      <c r="AC137" s="39"/>
      <c r="AD137" s="39"/>
      <c r="AE137" s="39"/>
      <c r="AR137" s="232" t="s">
        <v>139</v>
      </c>
      <c r="AT137" s="232" t="s">
        <v>135</v>
      </c>
      <c r="AU137" s="232" t="s">
        <v>85</v>
      </c>
      <c r="AY137" s="18" t="s">
        <v>133</v>
      </c>
      <c r="BE137" s="233">
        <f>IF(N137="základní",J137,0)</f>
        <v>0</v>
      </c>
      <c r="BF137" s="233">
        <f>IF(N137="snížená",J137,0)</f>
        <v>0</v>
      </c>
      <c r="BG137" s="233">
        <f>IF(N137="zákl. přenesená",J137,0)</f>
        <v>0</v>
      </c>
      <c r="BH137" s="233">
        <f>IF(N137="sníž. přenesená",J137,0)</f>
        <v>0</v>
      </c>
      <c r="BI137" s="233">
        <f>IF(N137="nulová",J137,0)</f>
        <v>0</v>
      </c>
      <c r="BJ137" s="18" t="s">
        <v>83</v>
      </c>
      <c r="BK137" s="233">
        <f>ROUND(I137*H137,2)</f>
        <v>0</v>
      </c>
      <c r="BL137" s="18" t="s">
        <v>139</v>
      </c>
      <c r="BM137" s="232" t="s">
        <v>1121</v>
      </c>
    </row>
    <row r="138" s="13" customFormat="1">
      <c r="A138" s="13"/>
      <c r="B138" s="234"/>
      <c r="C138" s="235"/>
      <c r="D138" s="236" t="s">
        <v>141</v>
      </c>
      <c r="E138" s="237" t="s">
        <v>1</v>
      </c>
      <c r="F138" s="238" t="s">
        <v>1122</v>
      </c>
      <c r="G138" s="235"/>
      <c r="H138" s="237" t="s">
        <v>1</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141</v>
      </c>
      <c r="AU138" s="244" t="s">
        <v>85</v>
      </c>
      <c r="AV138" s="13" t="s">
        <v>83</v>
      </c>
      <c r="AW138" s="13" t="s">
        <v>32</v>
      </c>
      <c r="AX138" s="13" t="s">
        <v>75</v>
      </c>
      <c r="AY138" s="244" t="s">
        <v>133</v>
      </c>
    </row>
    <row r="139" s="13" customFormat="1">
      <c r="A139" s="13"/>
      <c r="B139" s="234"/>
      <c r="C139" s="235"/>
      <c r="D139" s="236" t="s">
        <v>141</v>
      </c>
      <c r="E139" s="237" t="s">
        <v>1</v>
      </c>
      <c r="F139" s="238" t="s">
        <v>1123</v>
      </c>
      <c r="G139" s="235"/>
      <c r="H139" s="237" t="s">
        <v>1</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141</v>
      </c>
      <c r="AU139" s="244" t="s">
        <v>85</v>
      </c>
      <c r="AV139" s="13" t="s">
        <v>83</v>
      </c>
      <c r="AW139" s="13" t="s">
        <v>32</v>
      </c>
      <c r="AX139" s="13" t="s">
        <v>75</v>
      </c>
      <c r="AY139" s="244" t="s">
        <v>133</v>
      </c>
    </row>
    <row r="140" s="14" customFormat="1">
      <c r="A140" s="14"/>
      <c r="B140" s="245"/>
      <c r="C140" s="246"/>
      <c r="D140" s="236" t="s">
        <v>141</v>
      </c>
      <c r="E140" s="247" t="s">
        <v>1</v>
      </c>
      <c r="F140" s="248" t="s">
        <v>1124</v>
      </c>
      <c r="G140" s="246"/>
      <c r="H140" s="249">
        <v>3728</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141</v>
      </c>
      <c r="AU140" s="255" t="s">
        <v>85</v>
      </c>
      <c r="AV140" s="14" t="s">
        <v>85</v>
      </c>
      <c r="AW140" s="14" t="s">
        <v>32</v>
      </c>
      <c r="AX140" s="14" t="s">
        <v>75</v>
      </c>
      <c r="AY140" s="255" t="s">
        <v>133</v>
      </c>
    </row>
    <row r="141" s="13" customFormat="1">
      <c r="A141" s="13"/>
      <c r="B141" s="234"/>
      <c r="C141" s="235"/>
      <c r="D141" s="236" t="s">
        <v>141</v>
      </c>
      <c r="E141" s="237" t="s">
        <v>1</v>
      </c>
      <c r="F141" s="238" t="s">
        <v>621</v>
      </c>
      <c r="G141" s="235"/>
      <c r="H141" s="237" t="s">
        <v>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141</v>
      </c>
      <c r="AU141" s="244" t="s">
        <v>85</v>
      </c>
      <c r="AV141" s="13" t="s">
        <v>83</v>
      </c>
      <c r="AW141" s="13" t="s">
        <v>32</v>
      </c>
      <c r="AX141" s="13" t="s">
        <v>75</v>
      </c>
      <c r="AY141" s="244" t="s">
        <v>133</v>
      </c>
    </row>
    <row r="142" s="13" customFormat="1">
      <c r="A142" s="13"/>
      <c r="B142" s="234"/>
      <c r="C142" s="235"/>
      <c r="D142" s="236" t="s">
        <v>141</v>
      </c>
      <c r="E142" s="237" t="s">
        <v>1</v>
      </c>
      <c r="F142" s="238" t="s">
        <v>1125</v>
      </c>
      <c r="G142" s="235"/>
      <c r="H142" s="237" t="s">
        <v>1</v>
      </c>
      <c r="I142" s="239"/>
      <c r="J142" s="235"/>
      <c r="K142" s="235"/>
      <c r="L142" s="240"/>
      <c r="M142" s="241"/>
      <c r="N142" s="242"/>
      <c r="O142" s="242"/>
      <c r="P142" s="242"/>
      <c r="Q142" s="242"/>
      <c r="R142" s="242"/>
      <c r="S142" s="242"/>
      <c r="T142" s="243"/>
      <c r="U142" s="13"/>
      <c r="V142" s="13"/>
      <c r="W142" s="13"/>
      <c r="X142" s="13"/>
      <c r="Y142" s="13"/>
      <c r="Z142" s="13"/>
      <c r="AA142" s="13"/>
      <c r="AB142" s="13"/>
      <c r="AC142" s="13"/>
      <c r="AD142" s="13"/>
      <c r="AE142" s="13"/>
      <c r="AT142" s="244" t="s">
        <v>141</v>
      </c>
      <c r="AU142" s="244" t="s">
        <v>85</v>
      </c>
      <c r="AV142" s="13" t="s">
        <v>83</v>
      </c>
      <c r="AW142" s="13" t="s">
        <v>32</v>
      </c>
      <c r="AX142" s="13" t="s">
        <v>75</v>
      </c>
      <c r="AY142" s="244" t="s">
        <v>133</v>
      </c>
    </row>
    <row r="143" s="14" customFormat="1">
      <c r="A143" s="14"/>
      <c r="B143" s="245"/>
      <c r="C143" s="246"/>
      <c r="D143" s="236" t="s">
        <v>141</v>
      </c>
      <c r="E143" s="247" t="s">
        <v>1</v>
      </c>
      <c r="F143" s="248" t="s">
        <v>1124</v>
      </c>
      <c r="G143" s="246"/>
      <c r="H143" s="249">
        <v>3728</v>
      </c>
      <c r="I143" s="250"/>
      <c r="J143" s="246"/>
      <c r="K143" s="246"/>
      <c r="L143" s="251"/>
      <c r="M143" s="252"/>
      <c r="N143" s="253"/>
      <c r="O143" s="253"/>
      <c r="P143" s="253"/>
      <c r="Q143" s="253"/>
      <c r="R143" s="253"/>
      <c r="S143" s="253"/>
      <c r="T143" s="254"/>
      <c r="U143" s="14"/>
      <c r="V143" s="14"/>
      <c r="W143" s="14"/>
      <c r="X143" s="14"/>
      <c r="Y143" s="14"/>
      <c r="Z143" s="14"/>
      <c r="AA143" s="14"/>
      <c r="AB143" s="14"/>
      <c r="AC143" s="14"/>
      <c r="AD143" s="14"/>
      <c r="AE143" s="14"/>
      <c r="AT143" s="255" t="s">
        <v>141</v>
      </c>
      <c r="AU143" s="255" t="s">
        <v>85</v>
      </c>
      <c r="AV143" s="14" t="s">
        <v>85</v>
      </c>
      <c r="AW143" s="14" t="s">
        <v>32</v>
      </c>
      <c r="AX143" s="14" t="s">
        <v>75</v>
      </c>
      <c r="AY143" s="255" t="s">
        <v>133</v>
      </c>
    </row>
    <row r="144" s="15" customFormat="1">
      <c r="A144" s="15"/>
      <c r="B144" s="256"/>
      <c r="C144" s="257"/>
      <c r="D144" s="236" t="s">
        <v>141</v>
      </c>
      <c r="E144" s="258" t="s">
        <v>1</v>
      </c>
      <c r="F144" s="259" t="s">
        <v>152</v>
      </c>
      <c r="G144" s="257"/>
      <c r="H144" s="260">
        <v>7456</v>
      </c>
      <c r="I144" s="261"/>
      <c r="J144" s="257"/>
      <c r="K144" s="257"/>
      <c r="L144" s="262"/>
      <c r="M144" s="263"/>
      <c r="N144" s="264"/>
      <c r="O144" s="264"/>
      <c r="P144" s="264"/>
      <c r="Q144" s="264"/>
      <c r="R144" s="264"/>
      <c r="S144" s="264"/>
      <c r="T144" s="265"/>
      <c r="U144" s="15"/>
      <c r="V144" s="15"/>
      <c r="W144" s="15"/>
      <c r="X144" s="15"/>
      <c r="Y144" s="15"/>
      <c r="Z144" s="15"/>
      <c r="AA144" s="15"/>
      <c r="AB144" s="15"/>
      <c r="AC144" s="15"/>
      <c r="AD144" s="15"/>
      <c r="AE144" s="15"/>
      <c r="AT144" s="266" t="s">
        <v>141</v>
      </c>
      <c r="AU144" s="266" t="s">
        <v>85</v>
      </c>
      <c r="AV144" s="15" t="s">
        <v>139</v>
      </c>
      <c r="AW144" s="15" t="s">
        <v>32</v>
      </c>
      <c r="AX144" s="15" t="s">
        <v>83</v>
      </c>
      <c r="AY144" s="266" t="s">
        <v>133</v>
      </c>
    </row>
    <row r="145" s="2" customFormat="1" ht="37.8" customHeight="1">
      <c r="A145" s="39"/>
      <c r="B145" s="40"/>
      <c r="C145" s="220" t="s">
        <v>139</v>
      </c>
      <c r="D145" s="220" t="s">
        <v>135</v>
      </c>
      <c r="E145" s="221" t="s">
        <v>154</v>
      </c>
      <c r="F145" s="222" t="s">
        <v>155</v>
      </c>
      <c r="G145" s="223" t="s">
        <v>138</v>
      </c>
      <c r="H145" s="224">
        <v>584</v>
      </c>
      <c r="I145" s="225"/>
      <c r="J145" s="226">
        <f>ROUND(I145*H145,2)</f>
        <v>0</v>
      </c>
      <c r="K145" s="227"/>
      <c r="L145" s="45"/>
      <c r="M145" s="228" t="s">
        <v>1</v>
      </c>
      <c r="N145" s="229" t="s">
        <v>40</v>
      </c>
      <c r="O145" s="92"/>
      <c r="P145" s="230">
        <f>O145*H145</f>
        <v>0</v>
      </c>
      <c r="Q145" s="230">
        <v>0</v>
      </c>
      <c r="R145" s="230">
        <f>Q145*H145</f>
        <v>0</v>
      </c>
      <c r="S145" s="230">
        <v>0.44</v>
      </c>
      <c r="T145" s="231">
        <f>S145*H145</f>
        <v>256.95999999999998</v>
      </c>
      <c r="U145" s="39"/>
      <c r="V145" s="39"/>
      <c r="W145" s="39"/>
      <c r="X145" s="39"/>
      <c r="Y145" s="39"/>
      <c r="Z145" s="39"/>
      <c r="AA145" s="39"/>
      <c r="AB145" s="39"/>
      <c r="AC145" s="39"/>
      <c r="AD145" s="39"/>
      <c r="AE145" s="39"/>
      <c r="AR145" s="232" t="s">
        <v>139</v>
      </c>
      <c r="AT145" s="232" t="s">
        <v>135</v>
      </c>
      <c r="AU145" s="232" t="s">
        <v>85</v>
      </c>
      <c r="AY145" s="18" t="s">
        <v>133</v>
      </c>
      <c r="BE145" s="233">
        <f>IF(N145="základní",J145,0)</f>
        <v>0</v>
      </c>
      <c r="BF145" s="233">
        <f>IF(N145="snížená",J145,0)</f>
        <v>0</v>
      </c>
      <c r="BG145" s="233">
        <f>IF(N145="zákl. přenesená",J145,0)</f>
        <v>0</v>
      </c>
      <c r="BH145" s="233">
        <f>IF(N145="sníž. přenesená",J145,0)</f>
        <v>0</v>
      </c>
      <c r="BI145" s="233">
        <f>IF(N145="nulová",J145,0)</f>
        <v>0</v>
      </c>
      <c r="BJ145" s="18" t="s">
        <v>83</v>
      </c>
      <c r="BK145" s="233">
        <f>ROUND(I145*H145,2)</f>
        <v>0</v>
      </c>
      <c r="BL145" s="18" t="s">
        <v>139</v>
      </c>
      <c r="BM145" s="232" t="s">
        <v>1126</v>
      </c>
    </row>
    <row r="146" s="13" customFormat="1">
      <c r="A146" s="13"/>
      <c r="B146" s="234"/>
      <c r="C146" s="235"/>
      <c r="D146" s="236" t="s">
        <v>141</v>
      </c>
      <c r="E146" s="237" t="s">
        <v>1</v>
      </c>
      <c r="F146" s="238" t="s">
        <v>1127</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85</v>
      </c>
      <c r="AV146" s="13" t="s">
        <v>83</v>
      </c>
      <c r="AW146" s="13" t="s">
        <v>32</v>
      </c>
      <c r="AX146" s="13" t="s">
        <v>75</v>
      </c>
      <c r="AY146" s="244" t="s">
        <v>133</v>
      </c>
    </row>
    <row r="147" s="14" customFormat="1">
      <c r="A147" s="14"/>
      <c r="B147" s="245"/>
      <c r="C147" s="246"/>
      <c r="D147" s="236" t="s">
        <v>141</v>
      </c>
      <c r="E147" s="247" t="s">
        <v>1</v>
      </c>
      <c r="F147" s="248" t="s">
        <v>1128</v>
      </c>
      <c r="G147" s="246"/>
      <c r="H147" s="249">
        <v>292</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85</v>
      </c>
      <c r="AV147" s="14" t="s">
        <v>85</v>
      </c>
      <c r="AW147" s="14" t="s">
        <v>32</v>
      </c>
      <c r="AX147" s="14" t="s">
        <v>75</v>
      </c>
      <c r="AY147" s="255" t="s">
        <v>133</v>
      </c>
    </row>
    <row r="148" s="13" customFormat="1">
      <c r="A148" s="13"/>
      <c r="B148" s="234"/>
      <c r="C148" s="235"/>
      <c r="D148" s="236" t="s">
        <v>141</v>
      </c>
      <c r="E148" s="237" t="s">
        <v>1</v>
      </c>
      <c r="F148" s="238" t="s">
        <v>1129</v>
      </c>
      <c r="G148" s="235"/>
      <c r="H148" s="237" t="s">
        <v>1</v>
      </c>
      <c r="I148" s="239"/>
      <c r="J148" s="235"/>
      <c r="K148" s="235"/>
      <c r="L148" s="240"/>
      <c r="M148" s="241"/>
      <c r="N148" s="242"/>
      <c r="O148" s="242"/>
      <c r="P148" s="242"/>
      <c r="Q148" s="242"/>
      <c r="R148" s="242"/>
      <c r="S148" s="242"/>
      <c r="T148" s="243"/>
      <c r="U148" s="13"/>
      <c r="V148" s="13"/>
      <c r="W148" s="13"/>
      <c r="X148" s="13"/>
      <c r="Y148" s="13"/>
      <c r="Z148" s="13"/>
      <c r="AA148" s="13"/>
      <c r="AB148" s="13"/>
      <c r="AC148" s="13"/>
      <c r="AD148" s="13"/>
      <c r="AE148" s="13"/>
      <c r="AT148" s="244" t="s">
        <v>141</v>
      </c>
      <c r="AU148" s="244" t="s">
        <v>85</v>
      </c>
      <c r="AV148" s="13" t="s">
        <v>83</v>
      </c>
      <c r="AW148" s="13" t="s">
        <v>32</v>
      </c>
      <c r="AX148" s="13" t="s">
        <v>75</v>
      </c>
      <c r="AY148" s="244" t="s">
        <v>133</v>
      </c>
    </row>
    <row r="149" s="14" customFormat="1">
      <c r="A149" s="14"/>
      <c r="B149" s="245"/>
      <c r="C149" s="246"/>
      <c r="D149" s="236" t="s">
        <v>141</v>
      </c>
      <c r="E149" s="247" t="s">
        <v>1</v>
      </c>
      <c r="F149" s="248" t="s">
        <v>1128</v>
      </c>
      <c r="G149" s="246"/>
      <c r="H149" s="249">
        <v>292</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141</v>
      </c>
      <c r="AU149" s="255" t="s">
        <v>85</v>
      </c>
      <c r="AV149" s="14" t="s">
        <v>85</v>
      </c>
      <c r="AW149" s="14" t="s">
        <v>32</v>
      </c>
      <c r="AX149" s="14" t="s">
        <v>75</v>
      </c>
      <c r="AY149" s="255" t="s">
        <v>133</v>
      </c>
    </row>
    <row r="150" s="15" customFormat="1">
      <c r="A150" s="15"/>
      <c r="B150" s="256"/>
      <c r="C150" s="257"/>
      <c r="D150" s="236" t="s">
        <v>141</v>
      </c>
      <c r="E150" s="258" t="s">
        <v>1</v>
      </c>
      <c r="F150" s="259" t="s">
        <v>152</v>
      </c>
      <c r="G150" s="257"/>
      <c r="H150" s="260">
        <v>584</v>
      </c>
      <c r="I150" s="261"/>
      <c r="J150" s="257"/>
      <c r="K150" s="257"/>
      <c r="L150" s="262"/>
      <c r="M150" s="263"/>
      <c r="N150" s="264"/>
      <c r="O150" s="264"/>
      <c r="P150" s="264"/>
      <c r="Q150" s="264"/>
      <c r="R150" s="264"/>
      <c r="S150" s="264"/>
      <c r="T150" s="265"/>
      <c r="U150" s="15"/>
      <c r="V150" s="15"/>
      <c r="W150" s="15"/>
      <c r="X150" s="15"/>
      <c r="Y150" s="15"/>
      <c r="Z150" s="15"/>
      <c r="AA150" s="15"/>
      <c r="AB150" s="15"/>
      <c r="AC150" s="15"/>
      <c r="AD150" s="15"/>
      <c r="AE150" s="15"/>
      <c r="AT150" s="266" t="s">
        <v>141</v>
      </c>
      <c r="AU150" s="266" t="s">
        <v>85</v>
      </c>
      <c r="AV150" s="15" t="s">
        <v>139</v>
      </c>
      <c r="AW150" s="15" t="s">
        <v>32</v>
      </c>
      <c r="AX150" s="15" t="s">
        <v>83</v>
      </c>
      <c r="AY150" s="266" t="s">
        <v>133</v>
      </c>
    </row>
    <row r="151" s="2" customFormat="1" ht="37.8" customHeight="1">
      <c r="A151" s="39"/>
      <c r="B151" s="40"/>
      <c r="C151" s="220" t="s">
        <v>167</v>
      </c>
      <c r="D151" s="220" t="s">
        <v>135</v>
      </c>
      <c r="E151" s="221" t="s">
        <v>160</v>
      </c>
      <c r="F151" s="222" t="s">
        <v>161</v>
      </c>
      <c r="G151" s="223" t="s">
        <v>138</v>
      </c>
      <c r="H151" s="224">
        <v>4995.8400000000001</v>
      </c>
      <c r="I151" s="225"/>
      <c r="J151" s="226">
        <f>ROUND(I151*H151,2)</f>
        <v>0</v>
      </c>
      <c r="K151" s="227"/>
      <c r="L151" s="45"/>
      <c r="M151" s="228" t="s">
        <v>1</v>
      </c>
      <c r="N151" s="229" t="s">
        <v>40</v>
      </c>
      <c r="O151" s="92"/>
      <c r="P151" s="230">
        <f>O151*H151</f>
        <v>0</v>
      </c>
      <c r="Q151" s="230">
        <v>0</v>
      </c>
      <c r="R151" s="230">
        <f>Q151*H151</f>
        <v>0</v>
      </c>
      <c r="S151" s="230">
        <v>0.57999999999999996</v>
      </c>
      <c r="T151" s="231">
        <f>S151*H151</f>
        <v>2897.5871999999999</v>
      </c>
      <c r="U151" s="39"/>
      <c r="V151" s="39"/>
      <c r="W151" s="39"/>
      <c r="X151" s="39"/>
      <c r="Y151" s="39"/>
      <c r="Z151" s="39"/>
      <c r="AA151" s="39"/>
      <c r="AB151" s="39"/>
      <c r="AC151" s="39"/>
      <c r="AD151" s="39"/>
      <c r="AE151" s="39"/>
      <c r="AR151" s="232" t="s">
        <v>139</v>
      </c>
      <c r="AT151" s="232" t="s">
        <v>135</v>
      </c>
      <c r="AU151" s="232" t="s">
        <v>85</v>
      </c>
      <c r="AY151" s="18" t="s">
        <v>133</v>
      </c>
      <c r="BE151" s="233">
        <f>IF(N151="základní",J151,0)</f>
        <v>0</v>
      </c>
      <c r="BF151" s="233">
        <f>IF(N151="snížená",J151,0)</f>
        <v>0</v>
      </c>
      <c r="BG151" s="233">
        <f>IF(N151="zákl. přenesená",J151,0)</f>
        <v>0</v>
      </c>
      <c r="BH151" s="233">
        <f>IF(N151="sníž. přenesená",J151,0)</f>
        <v>0</v>
      </c>
      <c r="BI151" s="233">
        <f>IF(N151="nulová",J151,0)</f>
        <v>0</v>
      </c>
      <c r="BJ151" s="18" t="s">
        <v>83</v>
      </c>
      <c r="BK151" s="233">
        <f>ROUND(I151*H151,2)</f>
        <v>0</v>
      </c>
      <c r="BL151" s="18" t="s">
        <v>139</v>
      </c>
      <c r="BM151" s="232" t="s">
        <v>1130</v>
      </c>
    </row>
    <row r="152" s="13" customFormat="1">
      <c r="A152" s="13"/>
      <c r="B152" s="234"/>
      <c r="C152" s="235"/>
      <c r="D152" s="236" t="s">
        <v>141</v>
      </c>
      <c r="E152" s="237" t="s">
        <v>1</v>
      </c>
      <c r="F152" s="238" t="s">
        <v>1131</v>
      </c>
      <c r="G152" s="235"/>
      <c r="H152" s="237" t="s">
        <v>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141</v>
      </c>
      <c r="AU152" s="244" t="s">
        <v>85</v>
      </c>
      <c r="AV152" s="13" t="s">
        <v>83</v>
      </c>
      <c r="AW152" s="13" t="s">
        <v>32</v>
      </c>
      <c r="AX152" s="13" t="s">
        <v>75</v>
      </c>
      <c r="AY152" s="244" t="s">
        <v>133</v>
      </c>
    </row>
    <row r="153" s="14" customFormat="1">
      <c r="A153" s="14"/>
      <c r="B153" s="245"/>
      <c r="C153" s="246"/>
      <c r="D153" s="236" t="s">
        <v>141</v>
      </c>
      <c r="E153" s="247" t="s">
        <v>1</v>
      </c>
      <c r="F153" s="248" t="s">
        <v>1132</v>
      </c>
      <c r="G153" s="246"/>
      <c r="H153" s="249">
        <v>2497.9200000000001</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141</v>
      </c>
      <c r="AU153" s="255" t="s">
        <v>85</v>
      </c>
      <c r="AV153" s="14" t="s">
        <v>85</v>
      </c>
      <c r="AW153" s="14" t="s">
        <v>32</v>
      </c>
      <c r="AX153" s="14" t="s">
        <v>75</v>
      </c>
      <c r="AY153" s="255" t="s">
        <v>133</v>
      </c>
    </row>
    <row r="154" s="13" customFormat="1">
      <c r="A154" s="13"/>
      <c r="B154" s="234"/>
      <c r="C154" s="235"/>
      <c r="D154" s="236" t="s">
        <v>141</v>
      </c>
      <c r="E154" s="237" t="s">
        <v>1</v>
      </c>
      <c r="F154" s="238" t="s">
        <v>1133</v>
      </c>
      <c r="G154" s="235"/>
      <c r="H154" s="237" t="s">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141</v>
      </c>
      <c r="AU154" s="244" t="s">
        <v>85</v>
      </c>
      <c r="AV154" s="13" t="s">
        <v>83</v>
      </c>
      <c r="AW154" s="13" t="s">
        <v>32</v>
      </c>
      <c r="AX154" s="13" t="s">
        <v>75</v>
      </c>
      <c r="AY154" s="244" t="s">
        <v>133</v>
      </c>
    </row>
    <row r="155" s="14" customFormat="1">
      <c r="A155" s="14"/>
      <c r="B155" s="245"/>
      <c r="C155" s="246"/>
      <c r="D155" s="236" t="s">
        <v>141</v>
      </c>
      <c r="E155" s="247" t="s">
        <v>1</v>
      </c>
      <c r="F155" s="248" t="s">
        <v>1132</v>
      </c>
      <c r="G155" s="246"/>
      <c r="H155" s="249">
        <v>2497.9200000000001</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141</v>
      </c>
      <c r="AU155" s="255" t="s">
        <v>85</v>
      </c>
      <c r="AV155" s="14" t="s">
        <v>85</v>
      </c>
      <c r="AW155" s="14" t="s">
        <v>32</v>
      </c>
      <c r="AX155" s="14" t="s">
        <v>75</v>
      </c>
      <c r="AY155" s="255" t="s">
        <v>133</v>
      </c>
    </row>
    <row r="156" s="15" customFormat="1">
      <c r="A156" s="15"/>
      <c r="B156" s="256"/>
      <c r="C156" s="257"/>
      <c r="D156" s="236" t="s">
        <v>141</v>
      </c>
      <c r="E156" s="258" t="s">
        <v>1</v>
      </c>
      <c r="F156" s="259" t="s">
        <v>152</v>
      </c>
      <c r="G156" s="257"/>
      <c r="H156" s="260">
        <v>4995.8400000000001</v>
      </c>
      <c r="I156" s="261"/>
      <c r="J156" s="257"/>
      <c r="K156" s="257"/>
      <c r="L156" s="262"/>
      <c r="M156" s="263"/>
      <c r="N156" s="264"/>
      <c r="O156" s="264"/>
      <c r="P156" s="264"/>
      <c r="Q156" s="264"/>
      <c r="R156" s="264"/>
      <c r="S156" s="264"/>
      <c r="T156" s="265"/>
      <c r="U156" s="15"/>
      <c r="V156" s="15"/>
      <c r="W156" s="15"/>
      <c r="X156" s="15"/>
      <c r="Y156" s="15"/>
      <c r="Z156" s="15"/>
      <c r="AA156" s="15"/>
      <c r="AB156" s="15"/>
      <c r="AC156" s="15"/>
      <c r="AD156" s="15"/>
      <c r="AE156" s="15"/>
      <c r="AT156" s="266" t="s">
        <v>141</v>
      </c>
      <c r="AU156" s="266" t="s">
        <v>85</v>
      </c>
      <c r="AV156" s="15" t="s">
        <v>139</v>
      </c>
      <c r="AW156" s="15" t="s">
        <v>32</v>
      </c>
      <c r="AX156" s="15" t="s">
        <v>83</v>
      </c>
      <c r="AY156" s="266" t="s">
        <v>133</v>
      </c>
    </row>
    <row r="157" s="2" customFormat="1" ht="24.15" customHeight="1">
      <c r="A157" s="39"/>
      <c r="B157" s="40"/>
      <c r="C157" s="220" t="s">
        <v>173</v>
      </c>
      <c r="D157" s="220" t="s">
        <v>135</v>
      </c>
      <c r="E157" s="221" t="s">
        <v>895</v>
      </c>
      <c r="F157" s="222" t="s">
        <v>896</v>
      </c>
      <c r="G157" s="223" t="s">
        <v>138</v>
      </c>
      <c r="H157" s="224">
        <v>3234</v>
      </c>
      <c r="I157" s="225"/>
      <c r="J157" s="226">
        <f>ROUND(I157*H157,2)</f>
        <v>0</v>
      </c>
      <c r="K157" s="227"/>
      <c r="L157" s="45"/>
      <c r="M157" s="228" t="s">
        <v>1</v>
      </c>
      <c r="N157" s="229" t="s">
        <v>40</v>
      </c>
      <c r="O157" s="92"/>
      <c r="P157" s="230">
        <f>O157*H157</f>
        <v>0</v>
      </c>
      <c r="Q157" s="230">
        <v>6.0000000000000002E-05</v>
      </c>
      <c r="R157" s="230">
        <f>Q157*H157</f>
        <v>0.19404000000000002</v>
      </c>
      <c r="S157" s="230">
        <v>0.091999999999999998</v>
      </c>
      <c r="T157" s="231">
        <f>S157*H157</f>
        <v>297.52800000000002</v>
      </c>
      <c r="U157" s="39"/>
      <c r="V157" s="39"/>
      <c r="W157" s="39"/>
      <c r="X157" s="39"/>
      <c r="Y157" s="39"/>
      <c r="Z157" s="39"/>
      <c r="AA157" s="39"/>
      <c r="AB157" s="39"/>
      <c r="AC157" s="39"/>
      <c r="AD157" s="39"/>
      <c r="AE157" s="39"/>
      <c r="AR157" s="232" t="s">
        <v>139</v>
      </c>
      <c r="AT157" s="232" t="s">
        <v>135</v>
      </c>
      <c r="AU157" s="232" t="s">
        <v>85</v>
      </c>
      <c r="AY157" s="18" t="s">
        <v>133</v>
      </c>
      <c r="BE157" s="233">
        <f>IF(N157="základní",J157,0)</f>
        <v>0</v>
      </c>
      <c r="BF157" s="233">
        <f>IF(N157="snížená",J157,0)</f>
        <v>0</v>
      </c>
      <c r="BG157" s="233">
        <f>IF(N157="zákl. přenesená",J157,0)</f>
        <v>0</v>
      </c>
      <c r="BH157" s="233">
        <f>IF(N157="sníž. přenesená",J157,0)</f>
        <v>0</v>
      </c>
      <c r="BI157" s="233">
        <f>IF(N157="nulová",J157,0)</f>
        <v>0</v>
      </c>
      <c r="BJ157" s="18" t="s">
        <v>83</v>
      </c>
      <c r="BK157" s="233">
        <f>ROUND(I157*H157,2)</f>
        <v>0</v>
      </c>
      <c r="BL157" s="18" t="s">
        <v>139</v>
      </c>
      <c r="BM157" s="232" t="s">
        <v>1134</v>
      </c>
    </row>
    <row r="158" s="13" customFormat="1">
      <c r="A158" s="13"/>
      <c r="B158" s="234"/>
      <c r="C158" s="235"/>
      <c r="D158" s="236" t="s">
        <v>141</v>
      </c>
      <c r="E158" s="237" t="s">
        <v>1</v>
      </c>
      <c r="F158" s="238" t="s">
        <v>1135</v>
      </c>
      <c r="G158" s="235"/>
      <c r="H158" s="237" t="s">
        <v>1</v>
      </c>
      <c r="I158" s="239"/>
      <c r="J158" s="235"/>
      <c r="K158" s="235"/>
      <c r="L158" s="240"/>
      <c r="M158" s="241"/>
      <c r="N158" s="242"/>
      <c r="O158" s="242"/>
      <c r="P158" s="242"/>
      <c r="Q158" s="242"/>
      <c r="R158" s="242"/>
      <c r="S158" s="242"/>
      <c r="T158" s="243"/>
      <c r="U158" s="13"/>
      <c r="V158" s="13"/>
      <c r="W158" s="13"/>
      <c r="X158" s="13"/>
      <c r="Y158" s="13"/>
      <c r="Z158" s="13"/>
      <c r="AA158" s="13"/>
      <c r="AB158" s="13"/>
      <c r="AC158" s="13"/>
      <c r="AD158" s="13"/>
      <c r="AE158" s="13"/>
      <c r="AT158" s="244" t="s">
        <v>141</v>
      </c>
      <c r="AU158" s="244" t="s">
        <v>85</v>
      </c>
      <c r="AV158" s="13" t="s">
        <v>83</v>
      </c>
      <c r="AW158" s="13" t="s">
        <v>32</v>
      </c>
      <c r="AX158" s="13" t="s">
        <v>75</v>
      </c>
      <c r="AY158" s="244" t="s">
        <v>133</v>
      </c>
    </row>
    <row r="159" s="13" customFormat="1">
      <c r="A159" s="13"/>
      <c r="B159" s="234"/>
      <c r="C159" s="235"/>
      <c r="D159" s="236" t="s">
        <v>141</v>
      </c>
      <c r="E159" s="237" t="s">
        <v>1</v>
      </c>
      <c r="F159" s="238" t="s">
        <v>1136</v>
      </c>
      <c r="G159" s="235"/>
      <c r="H159" s="237" t="s">
        <v>1</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141</v>
      </c>
      <c r="AU159" s="244" t="s">
        <v>85</v>
      </c>
      <c r="AV159" s="13" t="s">
        <v>83</v>
      </c>
      <c r="AW159" s="13" t="s">
        <v>32</v>
      </c>
      <c r="AX159" s="13" t="s">
        <v>75</v>
      </c>
      <c r="AY159" s="244" t="s">
        <v>133</v>
      </c>
    </row>
    <row r="160" s="14" customFormat="1">
      <c r="A160" s="14"/>
      <c r="B160" s="245"/>
      <c r="C160" s="246"/>
      <c r="D160" s="236" t="s">
        <v>141</v>
      </c>
      <c r="E160" s="247" t="s">
        <v>1</v>
      </c>
      <c r="F160" s="248" t="s">
        <v>1137</v>
      </c>
      <c r="G160" s="246"/>
      <c r="H160" s="249">
        <v>3234</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141</v>
      </c>
      <c r="AU160" s="255" t="s">
        <v>85</v>
      </c>
      <c r="AV160" s="14" t="s">
        <v>85</v>
      </c>
      <c r="AW160" s="14" t="s">
        <v>32</v>
      </c>
      <c r="AX160" s="14" t="s">
        <v>83</v>
      </c>
      <c r="AY160" s="255" t="s">
        <v>133</v>
      </c>
    </row>
    <row r="161" s="2" customFormat="1" ht="24.15" customHeight="1">
      <c r="A161" s="39"/>
      <c r="B161" s="40"/>
      <c r="C161" s="220" t="s">
        <v>181</v>
      </c>
      <c r="D161" s="220" t="s">
        <v>135</v>
      </c>
      <c r="E161" s="221" t="s">
        <v>174</v>
      </c>
      <c r="F161" s="222" t="s">
        <v>175</v>
      </c>
      <c r="G161" s="223" t="s">
        <v>138</v>
      </c>
      <c r="H161" s="224">
        <v>3945.1199999999999</v>
      </c>
      <c r="I161" s="225"/>
      <c r="J161" s="226">
        <f>ROUND(I161*H161,2)</f>
        <v>0</v>
      </c>
      <c r="K161" s="227"/>
      <c r="L161" s="45"/>
      <c r="M161" s="228" t="s">
        <v>1</v>
      </c>
      <c r="N161" s="229" t="s">
        <v>40</v>
      </c>
      <c r="O161" s="92"/>
      <c r="P161" s="230">
        <f>O161*H161</f>
        <v>0</v>
      </c>
      <c r="Q161" s="230">
        <v>6.9999999999999994E-05</v>
      </c>
      <c r="R161" s="230">
        <f>Q161*H161</f>
        <v>0.27615839999999997</v>
      </c>
      <c r="S161" s="230">
        <v>0.11500000000000001</v>
      </c>
      <c r="T161" s="231">
        <f>S161*H161</f>
        <v>453.68880000000001</v>
      </c>
      <c r="U161" s="39"/>
      <c r="V161" s="39"/>
      <c r="W161" s="39"/>
      <c r="X161" s="39"/>
      <c r="Y161" s="39"/>
      <c r="Z161" s="39"/>
      <c r="AA161" s="39"/>
      <c r="AB161" s="39"/>
      <c r="AC161" s="39"/>
      <c r="AD161" s="39"/>
      <c r="AE161" s="39"/>
      <c r="AR161" s="232" t="s">
        <v>139</v>
      </c>
      <c r="AT161" s="232" t="s">
        <v>135</v>
      </c>
      <c r="AU161" s="232" t="s">
        <v>85</v>
      </c>
      <c r="AY161" s="18" t="s">
        <v>133</v>
      </c>
      <c r="BE161" s="233">
        <f>IF(N161="základní",J161,0)</f>
        <v>0</v>
      </c>
      <c r="BF161" s="233">
        <f>IF(N161="snížená",J161,0)</f>
        <v>0</v>
      </c>
      <c r="BG161" s="233">
        <f>IF(N161="zákl. přenesená",J161,0)</f>
        <v>0</v>
      </c>
      <c r="BH161" s="233">
        <f>IF(N161="sníž. přenesená",J161,0)</f>
        <v>0</v>
      </c>
      <c r="BI161" s="233">
        <f>IF(N161="nulová",J161,0)</f>
        <v>0</v>
      </c>
      <c r="BJ161" s="18" t="s">
        <v>83</v>
      </c>
      <c r="BK161" s="233">
        <f>ROUND(I161*H161,2)</f>
        <v>0</v>
      </c>
      <c r="BL161" s="18" t="s">
        <v>139</v>
      </c>
      <c r="BM161" s="232" t="s">
        <v>1138</v>
      </c>
    </row>
    <row r="162" s="13" customFormat="1">
      <c r="A162" s="13"/>
      <c r="B162" s="234"/>
      <c r="C162" s="235"/>
      <c r="D162" s="236" t="s">
        <v>141</v>
      </c>
      <c r="E162" s="237" t="s">
        <v>1</v>
      </c>
      <c r="F162" s="238" t="s">
        <v>1139</v>
      </c>
      <c r="G162" s="235"/>
      <c r="H162" s="237" t="s">
        <v>1</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141</v>
      </c>
      <c r="AU162" s="244" t="s">
        <v>85</v>
      </c>
      <c r="AV162" s="13" t="s">
        <v>83</v>
      </c>
      <c r="AW162" s="13" t="s">
        <v>32</v>
      </c>
      <c r="AX162" s="13" t="s">
        <v>75</v>
      </c>
      <c r="AY162" s="244" t="s">
        <v>133</v>
      </c>
    </row>
    <row r="163" s="13" customFormat="1">
      <c r="A163" s="13"/>
      <c r="B163" s="234"/>
      <c r="C163" s="235"/>
      <c r="D163" s="236" t="s">
        <v>141</v>
      </c>
      <c r="E163" s="237" t="s">
        <v>1</v>
      </c>
      <c r="F163" s="238" t="s">
        <v>1140</v>
      </c>
      <c r="G163" s="235"/>
      <c r="H163" s="237" t="s">
        <v>1</v>
      </c>
      <c r="I163" s="239"/>
      <c r="J163" s="235"/>
      <c r="K163" s="235"/>
      <c r="L163" s="240"/>
      <c r="M163" s="241"/>
      <c r="N163" s="242"/>
      <c r="O163" s="242"/>
      <c r="P163" s="242"/>
      <c r="Q163" s="242"/>
      <c r="R163" s="242"/>
      <c r="S163" s="242"/>
      <c r="T163" s="243"/>
      <c r="U163" s="13"/>
      <c r="V163" s="13"/>
      <c r="W163" s="13"/>
      <c r="X163" s="13"/>
      <c r="Y163" s="13"/>
      <c r="Z163" s="13"/>
      <c r="AA163" s="13"/>
      <c r="AB163" s="13"/>
      <c r="AC163" s="13"/>
      <c r="AD163" s="13"/>
      <c r="AE163" s="13"/>
      <c r="AT163" s="244" t="s">
        <v>141</v>
      </c>
      <c r="AU163" s="244" t="s">
        <v>85</v>
      </c>
      <c r="AV163" s="13" t="s">
        <v>83</v>
      </c>
      <c r="AW163" s="13" t="s">
        <v>32</v>
      </c>
      <c r="AX163" s="13" t="s">
        <v>75</v>
      </c>
      <c r="AY163" s="244" t="s">
        <v>133</v>
      </c>
    </row>
    <row r="164" s="14" customFormat="1">
      <c r="A164" s="14"/>
      <c r="B164" s="245"/>
      <c r="C164" s="246"/>
      <c r="D164" s="236" t="s">
        <v>141</v>
      </c>
      <c r="E164" s="247" t="s">
        <v>1</v>
      </c>
      <c r="F164" s="248" t="s">
        <v>1141</v>
      </c>
      <c r="G164" s="246"/>
      <c r="H164" s="249">
        <v>406.89999999999998</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141</v>
      </c>
      <c r="AU164" s="255" t="s">
        <v>85</v>
      </c>
      <c r="AV164" s="14" t="s">
        <v>85</v>
      </c>
      <c r="AW164" s="14" t="s">
        <v>32</v>
      </c>
      <c r="AX164" s="14" t="s">
        <v>75</v>
      </c>
      <c r="AY164" s="255" t="s">
        <v>133</v>
      </c>
    </row>
    <row r="165" s="13" customFormat="1">
      <c r="A165" s="13"/>
      <c r="B165" s="234"/>
      <c r="C165" s="235"/>
      <c r="D165" s="236" t="s">
        <v>141</v>
      </c>
      <c r="E165" s="237" t="s">
        <v>1</v>
      </c>
      <c r="F165" s="238" t="s">
        <v>1142</v>
      </c>
      <c r="G165" s="235"/>
      <c r="H165" s="237" t="s">
        <v>1</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141</v>
      </c>
      <c r="AU165" s="244" t="s">
        <v>85</v>
      </c>
      <c r="AV165" s="13" t="s">
        <v>83</v>
      </c>
      <c r="AW165" s="13" t="s">
        <v>32</v>
      </c>
      <c r="AX165" s="13" t="s">
        <v>75</v>
      </c>
      <c r="AY165" s="244" t="s">
        <v>133</v>
      </c>
    </row>
    <row r="166" s="14" customFormat="1">
      <c r="A166" s="14"/>
      <c r="B166" s="245"/>
      <c r="C166" s="246"/>
      <c r="D166" s="236" t="s">
        <v>141</v>
      </c>
      <c r="E166" s="247" t="s">
        <v>1</v>
      </c>
      <c r="F166" s="248" t="s">
        <v>1143</v>
      </c>
      <c r="G166" s="246"/>
      <c r="H166" s="249">
        <v>71.25</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141</v>
      </c>
      <c r="AU166" s="255" t="s">
        <v>85</v>
      </c>
      <c r="AV166" s="14" t="s">
        <v>85</v>
      </c>
      <c r="AW166" s="14" t="s">
        <v>32</v>
      </c>
      <c r="AX166" s="14" t="s">
        <v>75</v>
      </c>
      <c r="AY166" s="255" t="s">
        <v>133</v>
      </c>
    </row>
    <row r="167" s="13" customFormat="1">
      <c r="A167" s="13"/>
      <c r="B167" s="234"/>
      <c r="C167" s="235"/>
      <c r="D167" s="236" t="s">
        <v>141</v>
      </c>
      <c r="E167" s="237" t="s">
        <v>1</v>
      </c>
      <c r="F167" s="238" t="s">
        <v>1144</v>
      </c>
      <c r="G167" s="235"/>
      <c r="H167" s="237" t="s">
        <v>1</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141</v>
      </c>
      <c r="AU167" s="244" t="s">
        <v>85</v>
      </c>
      <c r="AV167" s="13" t="s">
        <v>83</v>
      </c>
      <c r="AW167" s="13" t="s">
        <v>32</v>
      </c>
      <c r="AX167" s="13" t="s">
        <v>75</v>
      </c>
      <c r="AY167" s="244" t="s">
        <v>133</v>
      </c>
    </row>
    <row r="168" s="14" customFormat="1">
      <c r="A168" s="14"/>
      <c r="B168" s="245"/>
      <c r="C168" s="246"/>
      <c r="D168" s="236" t="s">
        <v>141</v>
      </c>
      <c r="E168" s="247" t="s">
        <v>1</v>
      </c>
      <c r="F168" s="248" t="s">
        <v>1145</v>
      </c>
      <c r="G168" s="246"/>
      <c r="H168" s="249">
        <v>58.5</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141</v>
      </c>
      <c r="AU168" s="255" t="s">
        <v>85</v>
      </c>
      <c r="AV168" s="14" t="s">
        <v>85</v>
      </c>
      <c r="AW168" s="14" t="s">
        <v>32</v>
      </c>
      <c r="AX168" s="14" t="s">
        <v>75</v>
      </c>
      <c r="AY168" s="255" t="s">
        <v>133</v>
      </c>
    </row>
    <row r="169" s="13" customFormat="1">
      <c r="A169" s="13"/>
      <c r="B169" s="234"/>
      <c r="C169" s="235"/>
      <c r="D169" s="236" t="s">
        <v>141</v>
      </c>
      <c r="E169" s="237" t="s">
        <v>1</v>
      </c>
      <c r="F169" s="238" t="s">
        <v>1146</v>
      </c>
      <c r="G169" s="235"/>
      <c r="H169" s="237" t="s">
        <v>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141</v>
      </c>
      <c r="AU169" s="244" t="s">
        <v>85</v>
      </c>
      <c r="AV169" s="13" t="s">
        <v>83</v>
      </c>
      <c r="AW169" s="13" t="s">
        <v>32</v>
      </c>
      <c r="AX169" s="13" t="s">
        <v>75</v>
      </c>
      <c r="AY169" s="244" t="s">
        <v>133</v>
      </c>
    </row>
    <row r="170" s="14" customFormat="1">
      <c r="A170" s="14"/>
      <c r="B170" s="245"/>
      <c r="C170" s="246"/>
      <c r="D170" s="236" t="s">
        <v>141</v>
      </c>
      <c r="E170" s="247" t="s">
        <v>1</v>
      </c>
      <c r="F170" s="248" t="s">
        <v>1147</v>
      </c>
      <c r="G170" s="246"/>
      <c r="H170" s="249">
        <v>1.3</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141</v>
      </c>
      <c r="AU170" s="255" t="s">
        <v>85</v>
      </c>
      <c r="AV170" s="14" t="s">
        <v>85</v>
      </c>
      <c r="AW170" s="14" t="s">
        <v>32</v>
      </c>
      <c r="AX170" s="14" t="s">
        <v>75</v>
      </c>
      <c r="AY170" s="255" t="s">
        <v>133</v>
      </c>
    </row>
    <row r="171" s="13" customFormat="1">
      <c r="A171" s="13"/>
      <c r="B171" s="234"/>
      <c r="C171" s="235"/>
      <c r="D171" s="236" t="s">
        <v>141</v>
      </c>
      <c r="E171" s="237" t="s">
        <v>1</v>
      </c>
      <c r="F171" s="238" t="s">
        <v>1148</v>
      </c>
      <c r="G171" s="235"/>
      <c r="H171" s="237" t="s">
        <v>1</v>
      </c>
      <c r="I171" s="239"/>
      <c r="J171" s="235"/>
      <c r="K171" s="235"/>
      <c r="L171" s="240"/>
      <c r="M171" s="241"/>
      <c r="N171" s="242"/>
      <c r="O171" s="242"/>
      <c r="P171" s="242"/>
      <c r="Q171" s="242"/>
      <c r="R171" s="242"/>
      <c r="S171" s="242"/>
      <c r="T171" s="243"/>
      <c r="U171" s="13"/>
      <c r="V171" s="13"/>
      <c r="W171" s="13"/>
      <c r="X171" s="13"/>
      <c r="Y171" s="13"/>
      <c r="Z171" s="13"/>
      <c r="AA171" s="13"/>
      <c r="AB171" s="13"/>
      <c r="AC171" s="13"/>
      <c r="AD171" s="13"/>
      <c r="AE171" s="13"/>
      <c r="AT171" s="244" t="s">
        <v>141</v>
      </c>
      <c r="AU171" s="244" t="s">
        <v>85</v>
      </c>
      <c r="AV171" s="13" t="s">
        <v>83</v>
      </c>
      <c r="AW171" s="13" t="s">
        <v>32</v>
      </c>
      <c r="AX171" s="13" t="s">
        <v>75</v>
      </c>
      <c r="AY171" s="244" t="s">
        <v>133</v>
      </c>
    </row>
    <row r="172" s="14" customFormat="1">
      <c r="A172" s="14"/>
      <c r="B172" s="245"/>
      <c r="C172" s="246"/>
      <c r="D172" s="236" t="s">
        <v>141</v>
      </c>
      <c r="E172" s="247" t="s">
        <v>1</v>
      </c>
      <c r="F172" s="248" t="s">
        <v>1149</v>
      </c>
      <c r="G172" s="246"/>
      <c r="H172" s="249">
        <v>492.05000000000001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141</v>
      </c>
      <c r="AU172" s="255" t="s">
        <v>85</v>
      </c>
      <c r="AV172" s="14" t="s">
        <v>85</v>
      </c>
      <c r="AW172" s="14" t="s">
        <v>32</v>
      </c>
      <c r="AX172" s="14" t="s">
        <v>75</v>
      </c>
      <c r="AY172" s="255" t="s">
        <v>133</v>
      </c>
    </row>
    <row r="173" s="13" customFormat="1">
      <c r="A173" s="13"/>
      <c r="B173" s="234"/>
      <c r="C173" s="235"/>
      <c r="D173" s="236" t="s">
        <v>141</v>
      </c>
      <c r="E173" s="237" t="s">
        <v>1</v>
      </c>
      <c r="F173" s="238" t="s">
        <v>1150</v>
      </c>
      <c r="G173" s="235"/>
      <c r="H173" s="237" t="s">
        <v>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141</v>
      </c>
      <c r="AU173" s="244" t="s">
        <v>85</v>
      </c>
      <c r="AV173" s="13" t="s">
        <v>83</v>
      </c>
      <c r="AW173" s="13" t="s">
        <v>32</v>
      </c>
      <c r="AX173" s="13" t="s">
        <v>75</v>
      </c>
      <c r="AY173" s="244" t="s">
        <v>133</v>
      </c>
    </row>
    <row r="174" s="14" customFormat="1">
      <c r="A174" s="14"/>
      <c r="B174" s="245"/>
      <c r="C174" s="246"/>
      <c r="D174" s="236" t="s">
        <v>141</v>
      </c>
      <c r="E174" s="247" t="s">
        <v>1</v>
      </c>
      <c r="F174" s="248" t="s">
        <v>1151</v>
      </c>
      <c r="G174" s="246"/>
      <c r="H174" s="249">
        <v>115.7</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141</v>
      </c>
      <c r="AU174" s="255" t="s">
        <v>85</v>
      </c>
      <c r="AV174" s="14" t="s">
        <v>85</v>
      </c>
      <c r="AW174" s="14" t="s">
        <v>32</v>
      </c>
      <c r="AX174" s="14" t="s">
        <v>75</v>
      </c>
      <c r="AY174" s="255" t="s">
        <v>133</v>
      </c>
    </row>
    <row r="175" s="13" customFormat="1">
      <c r="A175" s="13"/>
      <c r="B175" s="234"/>
      <c r="C175" s="235"/>
      <c r="D175" s="236" t="s">
        <v>141</v>
      </c>
      <c r="E175" s="237" t="s">
        <v>1</v>
      </c>
      <c r="F175" s="238" t="s">
        <v>1152</v>
      </c>
      <c r="G175" s="235"/>
      <c r="H175" s="237" t="s">
        <v>1</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141</v>
      </c>
      <c r="AU175" s="244" t="s">
        <v>85</v>
      </c>
      <c r="AV175" s="13" t="s">
        <v>83</v>
      </c>
      <c r="AW175" s="13" t="s">
        <v>32</v>
      </c>
      <c r="AX175" s="13" t="s">
        <v>75</v>
      </c>
      <c r="AY175" s="244" t="s">
        <v>133</v>
      </c>
    </row>
    <row r="176" s="14" customFormat="1">
      <c r="A176" s="14"/>
      <c r="B176" s="245"/>
      <c r="C176" s="246"/>
      <c r="D176" s="236" t="s">
        <v>141</v>
      </c>
      <c r="E176" s="247" t="s">
        <v>1</v>
      </c>
      <c r="F176" s="248" t="s">
        <v>1153</v>
      </c>
      <c r="G176" s="246"/>
      <c r="H176" s="249">
        <v>200.06999999999999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141</v>
      </c>
      <c r="AU176" s="255" t="s">
        <v>85</v>
      </c>
      <c r="AV176" s="14" t="s">
        <v>85</v>
      </c>
      <c r="AW176" s="14" t="s">
        <v>32</v>
      </c>
      <c r="AX176" s="14" t="s">
        <v>75</v>
      </c>
      <c r="AY176" s="255" t="s">
        <v>133</v>
      </c>
    </row>
    <row r="177" s="13" customFormat="1">
      <c r="A177" s="13"/>
      <c r="B177" s="234"/>
      <c r="C177" s="235"/>
      <c r="D177" s="236" t="s">
        <v>141</v>
      </c>
      <c r="E177" s="237" t="s">
        <v>1</v>
      </c>
      <c r="F177" s="238" t="s">
        <v>1154</v>
      </c>
      <c r="G177" s="235"/>
      <c r="H177" s="237" t="s">
        <v>1</v>
      </c>
      <c r="I177" s="239"/>
      <c r="J177" s="235"/>
      <c r="K177" s="235"/>
      <c r="L177" s="240"/>
      <c r="M177" s="241"/>
      <c r="N177" s="242"/>
      <c r="O177" s="242"/>
      <c r="P177" s="242"/>
      <c r="Q177" s="242"/>
      <c r="R177" s="242"/>
      <c r="S177" s="242"/>
      <c r="T177" s="243"/>
      <c r="U177" s="13"/>
      <c r="V177" s="13"/>
      <c r="W177" s="13"/>
      <c r="X177" s="13"/>
      <c r="Y177" s="13"/>
      <c r="Z177" s="13"/>
      <c r="AA177" s="13"/>
      <c r="AB177" s="13"/>
      <c r="AC177" s="13"/>
      <c r="AD177" s="13"/>
      <c r="AE177" s="13"/>
      <c r="AT177" s="244" t="s">
        <v>141</v>
      </c>
      <c r="AU177" s="244" t="s">
        <v>85</v>
      </c>
      <c r="AV177" s="13" t="s">
        <v>83</v>
      </c>
      <c r="AW177" s="13" t="s">
        <v>32</v>
      </c>
      <c r="AX177" s="13" t="s">
        <v>75</v>
      </c>
      <c r="AY177" s="244" t="s">
        <v>133</v>
      </c>
    </row>
    <row r="178" s="14" customFormat="1">
      <c r="A178" s="14"/>
      <c r="B178" s="245"/>
      <c r="C178" s="246"/>
      <c r="D178" s="236" t="s">
        <v>141</v>
      </c>
      <c r="E178" s="247" t="s">
        <v>1</v>
      </c>
      <c r="F178" s="248" t="s">
        <v>1155</v>
      </c>
      <c r="G178" s="246"/>
      <c r="H178" s="249">
        <v>489.44999999999999</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141</v>
      </c>
      <c r="AU178" s="255" t="s">
        <v>85</v>
      </c>
      <c r="AV178" s="14" t="s">
        <v>85</v>
      </c>
      <c r="AW178" s="14" t="s">
        <v>32</v>
      </c>
      <c r="AX178" s="14" t="s">
        <v>75</v>
      </c>
      <c r="AY178" s="255" t="s">
        <v>133</v>
      </c>
    </row>
    <row r="179" s="13" customFormat="1">
      <c r="A179" s="13"/>
      <c r="B179" s="234"/>
      <c r="C179" s="235"/>
      <c r="D179" s="236" t="s">
        <v>141</v>
      </c>
      <c r="E179" s="237" t="s">
        <v>1</v>
      </c>
      <c r="F179" s="238" t="s">
        <v>1156</v>
      </c>
      <c r="G179" s="235"/>
      <c r="H179" s="237" t="s">
        <v>1</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141</v>
      </c>
      <c r="AU179" s="244" t="s">
        <v>85</v>
      </c>
      <c r="AV179" s="13" t="s">
        <v>83</v>
      </c>
      <c r="AW179" s="13" t="s">
        <v>32</v>
      </c>
      <c r="AX179" s="13" t="s">
        <v>75</v>
      </c>
      <c r="AY179" s="244" t="s">
        <v>133</v>
      </c>
    </row>
    <row r="180" s="14" customFormat="1">
      <c r="A180" s="14"/>
      <c r="B180" s="245"/>
      <c r="C180" s="246"/>
      <c r="D180" s="236" t="s">
        <v>141</v>
      </c>
      <c r="E180" s="247" t="s">
        <v>1</v>
      </c>
      <c r="F180" s="248" t="s">
        <v>1157</v>
      </c>
      <c r="G180" s="246"/>
      <c r="H180" s="249">
        <v>648.44000000000005</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141</v>
      </c>
      <c r="AU180" s="255" t="s">
        <v>85</v>
      </c>
      <c r="AV180" s="14" t="s">
        <v>85</v>
      </c>
      <c r="AW180" s="14" t="s">
        <v>32</v>
      </c>
      <c r="AX180" s="14" t="s">
        <v>75</v>
      </c>
      <c r="AY180" s="255" t="s">
        <v>133</v>
      </c>
    </row>
    <row r="181" s="13" customFormat="1">
      <c r="A181" s="13"/>
      <c r="B181" s="234"/>
      <c r="C181" s="235"/>
      <c r="D181" s="236" t="s">
        <v>141</v>
      </c>
      <c r="E181" s="237" t="s">
        <v>1</v>
      </c>
      <c r="F181" s="238" t="s">
        <v>1158</v>
      </c>
      <c r="G181" s="235"/>
      <c r="H181" s="237" t="s">
        <v>1</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141</v>
      </c>
      <c r="AU181" s="244" t="s">
        <v>85</v>
      </c>
      <c r="AV181" s="13" t="s">
        <v>83</v>
      </c>
      <c r="AW181" s="13" t="s">
        <v>32</v>
      </c>
      <c r="AX181" s="13" t="s">
        <v>75</v>
      </c>
      <c r="AY181" s="244" t="s">
        <v>133</v>
      </c>
    </row>
    <row r="182" s="14" customFormat="1">
      <c r="A182" s="14"/>
      <c r="B182" s="245"/>
      <c r="C182" s="246"/>
      <c r="D182" s="236" t="s">
        <v>141</v>
      </c>
      <c r="E182" s="247" t="s">
        <v>1</v>
      </c>
      <c r="F182" s="248" t="s">
        <v>1159</v>
      </c>
      <c r="G182" s="246"/>
      <c r="H182" s="249">
        <v>78.519999999999996</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141</v>
      </c>
      <c r="AU182" s="255" t="s">
        <v>85</v>
      </c>
      <c r="AV182" s="14" t="s">
        <v>85</v>
      </c>
      <c r="AW182" s="14" t="s">
        <v>32</v>
      </c>
      <c r="AX182" s="14" t="s">
        <v>75</v>
      </c>
      <c r="AY182" s="255" t="s">
        <v>133</v>
      </c>
    </row>
    <row r="183" s="13" customFormat="1">
      <c r="A183" s="13"/>
      <c r="B183" s="234"/>
      <c r="C183" s="235"/>
      <c r="D183" s="236" t="s">
        <v>141</v>
      </c>
      <c r="E183" s="237" t="s">
        <v>1</v>
      </c>
      <c r="F183" s="238" t="s">
        <v>1160</v>
      </c>
      <c r="G183" s="235"/>
      <c r="H183" s="237" t="s">
        <v>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141</v>
      </c>
      <c r="AU183" s="244" t="s">
        <v>85</v>
      </c>
      <c r="AV183" s="13" t="s">
        <v>83</v>
      </c>
      <c r="AW183" s="13" t="s">
        <v>32</v>
      </c>
      <c r="AX183" s="13" t="s">
        <v>75</v>
      </c>
      <c r="AY183" s="244" t="s">
        <v>133</v>
      </c>
    </row>
    <row r="184" s="14" customFormat="1">
      <c r="A184" s="14"/>
      <c r="B184" s="245"/>
      <c r="C184" s="246"/>
      <c r="D184" s="236" t="s">
        <v>141</v>
      </c>
      <c r="E184" s="247" t="s">
        <v>1</v>
      </c>
      <c r="F184" s="248" t="s">
        <v>1161</v>
      </c>
      <c r="G184" s="246"/>
      <c r="H184" s="249">
        <v>4.5499999999999998</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141</v>
      </c>
      <c r="AU184" s="255" t="s">
        <v>85</v>
      </c>
      <c r="AV184" s="14" t="s">
        <v>85</v>
      </c>
      <c r="AW184" s="14" t="s">
        <v>32</v>
      </c>
      <c r="AX184" s="14" t="s">
        <v>75</v>
      </c>
      <c r="AY184" s="255" t="s">
        <v>133</v>
      </c>
    </row>
    <row r="185" s="13" customFormat="1">
      <c r="A185" s="13"/>
      <c r="B185" s="234"/>
      <c r="C185" s="235"/>
      <c r="D185" s="236" t="s">
        <v>141</v>
      </c>
      <c r="E185" s="237" t="s">
        <v>1</v>
      </c>
      <c r="F185" s="238" t="s">
        <v>1162</v>
      </c>
      <c r="G185" s="235"/>
      <c r="H185" s="237" t="s">
        <v>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141</v>
      </c>
      <c r="AU185" s="244" t="s">
        <v>85</v>
      </c>
      <c r="AV185" s="13" t="s">
        <v>83</v>
      </c>
      <c r="AW185" s="13" t="s">
        <v>32</v>
      </c>
      <c r="AX185" s="13" t="s">
        <v>75</v>
      </c>
      <c r="AY185" s="244" t="s">
        <v>133</v>
      </c>
    </row>
    <row r="186" s="14" customFormat="1">
      <c r="A186" s="14"/>
      <c r="B186" s="245"/>
      <c r="C186" s="246"/>
      <c r="D186" s="236" t="s">
        <v>141</v>
      </c>
      <c r="E186" s="247" t="s">
        <v>1</v>
      </c>
      <c r="F186" s="248" t="s">
        <v>1163</v>
      </c>
      <c r="G186" s="246"/>
      <c r="H186" s="249">
        <v>146.63999999999999</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141</v>
      </c>
      <c r="AU186" s="255" t="s">
        <v>85</v>
      </c>
      <c r="AV186" s="14" t="s">
        <v>85</v>
      </c>
      <c r="AW186" s="14" t="s">
        <v>32</v>
      </c>
      <c r="AX186" s="14" t="s">
        <v>75</v>
      </c>
      <c r="AY186" s="255" t="s">
        <v>133</v>
      </c>
    </row>
    <row r="187" s="13" customFormat="1">
      <c r="A187" s="13"/>
      <c r="B187" s="234"/>
      <c r="C187" s="235"/>
      <c r="D187" s="236" t="s">
        <v>141</v>
      </c>
      <c r="E187" s="237" t="s">
        <v>1</v>
      </c>
      <c r="F187" s="238" t="s">
        <v>1164</v>
      </c>
      <c r="G187" s="235"/>
      <c r="H187" s="237" t="s">
        <v>1</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141</v>
      </c>
      <c r="AU187" s="244" t="s">
        <v>85</v>
      </c>
      <c r="AV187" s="13" t="s">
        <v>83</v>
      </c>
      <c r="AW187" s="13" t="s">
        <v>32</v>
      </c>
      <c r="AX187" s="13" t="s">
        <v>75</v>
      </c>
      <c r="AY187" s="244" t="s">
        <v>133</v>
      </c>
    </row>
    <row r="188" s="14" customFormat="1">
      <c r="A188" s="14"/>
      <c r="B188" s="245"/>
      <c r="C188" s="246"/>
      <c r="D188" s="236" t="s">
        <v>141</v>
      </c>
      <c r="E188" s="247" t="s">
        <v>1</v>
      </c>
      <c r="F188" s="248" t="s">
        <v>1165</v>
      </c>
      <c r="G188" s="246"/>
      <c r="H188" s="249">
        <v>136.88999999999999</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141</v>
      </c>
      <c r="AU188" s="255" t="s">
        <v>85</v>
      </c>
      <c r="AV188" s="14" t="s">
        <v>85</v>
      </c>
      <c r="AW188" s="14" t="s">
        <v>32</v>
      </c>
      <c r="AX188" s="14" t="s">
        <v>75</v>
      </c>
      <c r="AY188" s="255" t="s">
        <v>133</v>
      </c>
    </row>
    <row r="189" s="13" customFormat="1">
      <c r="A189" s="13"/>
      <c r="B189" s="234"/>
      <c r="C189" s="235"/>
      <c r="D189" s="236" t="s">
        <v>141</v>
      </c>
      <c r="E189" s="237" t="s">
        <v>1</v>
      </c>
      <c r="F189" s="238" t="s">
        <v>1166</v>
      </c>
      <c r="G189" s="235"/>
      <c r="H189" s="237" t="s">
        <v>1</v>
      </c>
      <c r="I189" s="239"/>
      <c r="J189" s="235"/>
      <c r="K189" s="235"/>
      <c r="L189" s="240"/>
      <c r="M189" s="241"/>
      <c r="N189" s="242"/>
      <c r="O189" s="242"/>
      <c r="P189" s="242"/>
      <c r="Q189" s="242"/>
      <c r="R189" s="242"/>
      <c r="S189" s="242"/>
      <c r="T189" s="243"/>
      <c r="U189" s="13"/>
      <c r="V189" s="13"/>
      <c r="W189" s="13"/>
      <c r="X189" s="13"/>
      <c r="Y189" s="13"/>
      <c r="Z189" s="13"/>
      <c r="AA189" s="13"/>
      <c r="AB189" s="13"/>
      <c r="AC189" s="13"/>
      <c r="AD189" s="13"/>
      <c r="AE189" s="13"/>
      <c r="AT189" s="244" t="s">
        <v>141</v>
      </c>
      <c r="AU189" s="244" t="s">
        <v>85</v>
      </c>
      <c r="AV189" s="13" t="s">
        <v>83</v>
      </c>
      <c r="AW189" s="13" t="s">
        <v>32</v>
      </c>
      <c r="AX189" s="13" t="s">
        <v>75</v>
      </c>
      <c r="AY189" s="244" t="s">
        <v>133</v>
      </c>
    </row>
    <row r="190" s="14" customFormat="1">
      <c r="A190" s="14"/>
      <c r="B190" s="245"/>
      <c r="C190" s="246"/>
      <c r="D190" s="236" t="s">
        <v>141</v>
      </c>
      <c r="E190" s="247" t="s">
        <v>1</v>
      </c>
      <c r="F190" s="248" t="s">
        <v>1167</v>
      </c>
      <c r="G190" s="246"/>
      <c r="H190" s="249">
        <v>649.22000000000003</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141</v>
      </c>
      <c r="AU190" s="255" t="s">
        <v>85</v>
      </c>
      <c r="AV190" s="14" t="s">
        <v>85</v>
      </c>
      <c r="AW190" s="14" t="s">
        <v>32</v>
      </c>
      <c r="AX190" s="14" t="s">
        <v>75</v>
      </c>
      <c r="AY190" s="255" t="s">
        <v>133</v>
      </c>
    </row>
    <row r="191" s="13" customFormat="1">
      <c r="A191" s="13"/>
      <c r="B191" s="234"/>
      <c r="C191" s="235"/>
      <c r="D191" s="236" t="s">
        <v>141</v>
      </c>
      <c r="E191" s="237" t="s">
        <v>1</v>
      </c>
      <c r="F191" s="238" t="s">
        <v>1168</v>
      </c>
      <c r="G191" s="235"/>
      <c r="H191" s="237" t="s">
        <v>1</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141</v>
      </c>
      <c r="AU191" s="244" t="s">
        <v>85</v>
      </c>
      <c r="AV191" s="13" t="s">
        <v>83</v>
      </c>
      <c r="AW191" s="13" t="s">
        <v>32</v>
      </c>
      <c r="AX191" s="13" t="s">
        <v>75</v>
      </c>
      <c r="AY191" s="244" t="s">
        <v>133</v>
      </c>
    </row>
    <row r="192" s="14" customFormat="1">
      <c r="A192" s="14"/>
      <c r="B192" s="245"/>
      <c r="C192" s="246"/>
      <c r="D192" s="236" t="s">
        <v>141</v>
      </c>
      <c r="E192" s="247" t="s">
        <v>1</v>
      </c>
      <c r="F192" s="248" t="s">
        <v>1169</v>
      </c>
      <c r="G192" s="246"/>
      <c r="H192" s="249">
        <v>333.06</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141</v>
      </c>
      <c r="AU192" s="255" t="s">
        <v>85</v>
      </c>
      <c r="AV192" s="14" t="s">
        <v>85</v>
      </c>
      <c r="AW192" s="14" t="s">
        <v>32</v>
      </c>
      <c r="AX192" s="14" t="s">
        <v>75</v>
      </c>
      <c r="AY192" s="255" t="s">
        <v>133</v>
      </c>
    </row>
    <row r="193" s="13" customFormat="1">
      <c r="A193" s="13"/>
      <c r="B193" s="234"/>
      <c r="C193" s="235"/>
      <c r="D193" s="236" t="s">
        <v>141</v>
      </c>
      <c r="E193" s="237" t="s">
        <v>1</v>
      </c>
      <c r="F193" s="238" t="s">
        <v>1170</v>
      </c>
      <c r="G193" s="235"/>
      <c r="H193" s="237" t="s">
        <v>1</v>
      </c>
      <c r="I193" s="239"/>
      <c r="J193" s="235"/>
      <c r="K193" s="235"/>
      <c r="L193" s="240"/>
      <c r="M193" s="241"/>
      <c r="N193" s="242"/>
      <c r="O193" s="242"/>
      <c r="P193" s="242"/>
      <c r="Q193" s="242"/>
      <c r="R193" s="242"/>
      <c r="S193" s="242"/>
      <c r="T193" s="243"/>
      <c r="U193" s="13"/>
      <c r="V193" s="13"/>
      <c r="W193" s="13"/>
      <c r="X193" s="13"/>
      <c r="Y193" s="13"/>
      <c r="Z193" s="13"/>
      <c r="AA193" s="13"/>
      <c r="AB193" s="13"/>
      <c r="AC193" s="13"/>
      <c r="AD193" s="13"/>
      <c r="AE193" s="13"/>
      <c r="AT193" s="244" t="s">
        <v>141</v>
      </c>
      <c r="AU193" s="244" t="s">
        <v>85</v>
      </c>
      <c r="AV193" s="13" t="s">
        <v>83</v>
      </c>
      <c r="AW193" s="13" t="s">
        <v>32</v>
      </c>
      <c r="AX193" s="13" t="s">
        <v>75</v>
      </c>
      <c r="AY193" s="244" t="s">
        <v>133</v>
      </c>
    </row>
    <row r="194" s="14" customFormat="1">
      <c r="A194" s="14"/>
      <c r="B194" s="245"/>
      <c r="C194" s="246"/>
      <c r="D194" s="236" t="s">
        <v>141</v>
      </c>
      <c r="E194" s="247" t="s">
        <v>1</v>
      </c>
      <c r="F194" s="248" t="s">
        <v>1171</v>
      </c>
      <c r="G194" s="246"/>
      <c r="H194" s="249">
        <v>33.799999999999997</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141</v>
      </c>
      <c r="AU194" s="255" t="s">
        <v>85</v>
      </c>
      <c r="AV194" s="14" t="s">
        <v>85</v>
      </c>
      <c r="AW194" s="14" t="s">
        <v>32</v>
      </c>
      <c r="AX194" s="14" t="s">
        <v>75</v>
      </c>
      <c r="AY194" s="255" t="s">
        <v>133</v>
      </c>
    </row>
    <row r="195" s="13" customFormat="1">
      <c r="A195" s="13"/>
      <c r="B195" s="234"/>
      <c r="C195" s="235"/>
      <c r="D195" s="236" t="s">
        <v>141</v>
      </c>
      <c r="E195" s="237" t="s">
        <v>1</v>
      </c>
      <c r="F195" s="238" t="s">
        <v>1172</v>
      </c>
      <c r="G195" s="235"/>
      <c r="H195" s="237" t="s">
        <v>1</v>
      </c>
      <c r="I195" s="239"/>
      <c r="J195" s="235"/>
      <c r="K195" s="235"/>
      <c r="L195" s="240"/>
      <c r="M195" s="241"/>
      <c r="N195" s="242"/>
      <c r="O195" s="242"/>
      <c r="P195" s="242"/>
      <c r="Q195" s="242"/>
      <c r="R195" s="242"/>
      <c r="S195" s="242"/>
      <c r="T195" s="243"/>
      <c r="U195" s="13"/>
      <c r="V195" s="13"/>
      <c r="W195" s="13"/>
      <c r="X195" s="13"/>
      <c r="Y195" s="13"/>
      <c r="Z195" s="13"/>
      <c r="AA195" s="13"/>
      <c r="AB195" s="13"/>
      <c r="AC195" s="13"/>
      <c r="AD195" s="13"/>
      <c r="AE195" s="13"/>
      <c r="AT195" s="244" t="s">
        <v>141</v>
      </c>
      <c r="AU195" s="244" t="s">
        <v>85</v>
      </c>
      <c r="AV195" s="13" t="s">
        <v>83</v>
      </c>
      <c r="AW195" s="13" t="s">
        <v>32</v>
      </c>
      <c r="AX195" s="13" t="s">
        <v>75</v>
      </c>
      <c r="AY195" s="244" t="s">
        <v>133</v>
      </c>
    </row>
    <row r="196" s="14" customFormat="1">
      <c r="A196" s="14"/>
      <c r="B196" s="245"/>
      <c r="C196" s="246"/>
      <c r="D196" s="236" t="s">
        <v>141</v>
      </c>
      <c r="E196" s="247" t="s">
        <v>1</v>
      </c>
      <c r="F196" s="248" t="s">
        <v>1173</v>
      </c>
      <c r="G196" s="246"/>
      <c r="H196" s="249">
        <v>78.780000000000001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141</v>
      </c>
      <c r="AU196" s="255" t="s">
        <v>85</v>
      </c>
      <c r="AV196" s="14" t="s">
        <v>85</v>
      </c>
      <c r="AW196" s="14" t="s">
        <v>32</v>
      </c>
      <c r="AX196" s="14" t="s">
        <v>75</v>
      </c>
      <c r="AY196" s="255" t="s">
        <v>133</v>
      </c>
    </row>
    <row r="197" s="15" customFormat="1">
      <c r="A197" s="15"/>
      <c r="B197" s="256"/>
      <c r="C197" s="257"/>
      <c r="D197" s="236" t="s">
        <v>141</v>
      </c>
      <c r="E197" s="258" t="s">
        <v>1</v>
      </c>
      <c r="F197" s="259" t="s">
        <v>152</v>
      </c>
      <c r="G197" s="257"/>
      <c r="H197" s="260">
        <v>3945.1199999999999</v>
      </c>
      <c r="I197" s="261"/>
      <c r="J197" s="257"/>
      <c r="K197" s="257"/>
      <c r="L197" s="262"/>
      <c r="M197" s="263"/>
      <c r="N197" s="264"/>
      <c r="O197" s="264"/>
      <c r="P197" s="264"/>
      <c r="Q197" s="264"/>
      <c r="R197" s="264"/>
      <c r="S197" s="264"/>
      <c r="T197" s="265"/>
      <c r="U197" s="15"/>
      <c r="V197" s="15"/>
      <c r="W197" s="15"/>
      <c r="X197" s="15"/>
      <c r="Y197" s="15"/>
      <c r="Z197" s="15"/>
      <c r="AA197" s="15"/>
      <c r="AB197" s="15"/>
      <c r="AC197" s="15"/>
      <c r="AD197" s="15"/>
      <c r="AE197" s="15"/>
      <c r="AT197" s="266" t="s">
        <v>141</v>
      </c>
      <c r="AU197" s="266" t="s">
        <v>85</v>
      </c>
      <c r="AV197" s="15" t="s">
        <v>139</v>
      </c>
      <c r="AW197" s="15" t="s">
        <v>32</v>
      </c>
      <c r="AX197" s="15" t="s">
        <v>83</v>
      </c>
      <c r="AY197" s="266" t="s">
        <v>133</v>
      </c>
    </row>
    <row r="198" s="2" customFormat="1" ht="24.15" customHeight="1">
      <c r="A198" s="39"/>
      <c r="B198" s="40"/>
      <c r="C198" s="220" t="s">
        <v>187</v>
      </c>
      <c r="D198" s="220" t="s">
        <v>135</v>
      </c>
      <c r="E198" s="221" t="s">
        <v>182</v>
      </c>
      <c r="F198" s="222" t="s">
        <v>183</v>
      </c>
      <c r="G198" s="223" t="s">
        <v>138</v>
      </c>
      <c r="H198" s="224">
        <v>2393</v>
      </c>
      <c r="I198" s="225"/>
      <c r="J198" s="226">
        <f>ROUND(I198*H198,2)</f>
        <v>0</v>
      </c>
      <c r="K198" s="227"/>
      <c r="L198" s="45"/>
      <c r="M198" s="228" t="s">
        <v>1</v>
      </c>
      <c r="N198" s="229" t="s">
        <v>40</v>
      </c>
      <c r="O198" s="92"/>
      <c r="P198" s="230">
        <f>O198*H198</f>
        <v>0</v>
      </c>
      <c r="Q198" s="230">
        <v>0.00012999999999999999</v>
      </c>
      <c r="R198" s="230">
        <f>Q198*H198</f>
        <v>0.31108999999999998</v>
      </c>
      <c r="S198" s="230">
        <v>0.23000000000000001</v>
      </c>
      <c r="T198" s="231">
        <f>S198*H198</f>
        <v>550.38999999999999</v>
      </c>
      <c r="U198" s="39"/>
      <c r="V198" s="39"/>
      <c r="W198" s="39"/>
      <c r="X198" s="39"/>
      <c r="Y198" s="39"/>
      <c r="Z198" s="39"/>
      <c r="AA198" s="39"/>
      <c r="AB198" s="39"/>
      <c r="AC198" s="39"/>
      <c r="AD198" s="39"/>
      <c r="AE198" s="39"/>
      <c r="AR198" s="232" t="s">
        <v>139</v>
      </c>
      <c r="AT198" s="232" t="s">
        <v>135</v>
      </c>
      <c r="AU198" s="232" t="s">
        <v>85</v>
      </c>
      <c r="AY198" s="18" t="s">
        <v>133</v>
      </c>
      <c r="BE198" s="233">
        <f>IF(N198="základní",J198,0)</f>
        <v>0</v>
      </c>
      <c r="BF198" s="233">
        <f>IF(N198="snížená",J198,0)</f>
        <v>0</v>
      </c>
      <c r="BG198" s="233">
        <f>IF(N198="zákl. přenesená",J198,0)</f>
        <v>0</v>
      </c>
      <c r="BH198" s="233">
        <f>IF(N198="sníž. přenesená",J198,0)</f>
        <v>0</v>
      </c>
      <c r="BI198" s="233">
        <f>IF(N198="nulová",J198,0)</f>
        <v>0</v>
      </c>
      <c r="BJ198" s="18" t="s">
        <v>83</v>
      </c>
      <c r="BK198" s="233">
        <f>ROUND(I198*H198,2)</f>
        <v>0</v>
      </c>
      <c r="BL198" s="18" t="s">
        <v>139</v>
      </c>
      <c r="BM198" s="232" t="s">
        <v>1174</v>
      </c>
    </row>
    <row r="199" s="13" customFormat="1">
      <c r="A199" s="13"/>
      <c r="B199" s="234"/>
      <c r="C199" s="235"/>
      <c r="D199" s="236" t="s">
        <v>141</v>
      </c>
      <c r="E199" s="237" t="s">
        <v>1</v>
      </c>
      <c r="F199" s="238" t="s">
        <v>1135</v>
      </c>
      <c r="G199" s="235"/>
      <c r="H199" s="237" t="s">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141</v>
      </c>
      <c r="AU199" s="244" t="s">
        <v>85</v>
      </c>
      <c r="AV199" s="13" t="s">
        <v>83</v>
      </c>
      <c r="AW199" s="13" t="s">
        <v>32</v>
      </c>
      <c r="AX199" s="13" t="s">
        <v>75</v>
      </c>
      <c r="AY199" s="244" t="s">
        <v>133</v>
      </c>
    </row>
    <row r="200" s="13" customFormat="1">
      <c r="A200" s="13"/>
      <c r="B200" s="234"/>
      <c r="C200" s="235"/>
      <c r="D200" s="236" t="s">
        <v>141</v>
      </c>
      <c r="E200" s="237" t="s">
        <v>1</v>
      </c>
      <c r="F200" s="238" t="s">
        <v>1175</v>
      </c>
      <c r="G200" s="235"/>
      <c r="H200" s="237" t="s">
        <v>1</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141</v>
      </c>
      <c r="AU200" s="244" t="s">
        <v>85</v>
      </c>
      <c r="AV200" s="13" t="s">
        <v>83</v>
      </c>
      <c r="AW200" s="13" t="s">
        <v>32</v>
      </c>
      <c r="AX200" s="13" t="s">
        <v>75</v>
      </c>
      <c r="AY200" s="244" t="s">
        <v>133</v>
      </c>
    </row>
    <row r="201" s="14" customFormat="1">
      <c r="A201" s="14"/>
      <c r="B201" s="245"/>
      <c r="C201" s="246"/>
      <c r="D201" s="236" t="s">
        <v>141</v>
      </c>
      <c r="E201" s="247" t="s">
        <v>1</v>
      </c>
      <c r="F201" s="248" t="s">
        <v>1176</v>
      </c>
      <c r="G201" s="246"/>
      <c r="H201" s="249">
        <v>2393</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141</v>
      </c>
      <c r="AU201" s="255" t="s">
        <v>85</v>
      </c>
      <c r="AV201" s="14" t="s">
        <v>85</v>
      </c>
      <c r="AW201" s="14" t="s">
        <v>32</v>
      </c>
      <c r="AX201" s="14" t="s">
        <v>83</v>
      </c>
      <c r="AY201" s="255" t="s">
        <v>133</v>
      </c>
    </row>
    <row r="202" s="2" customFormat="1" ht="16.5" customHeight="1">
      <c r="A202" s="39"/>
      <c r="B202" s="40"/>
      <c r="C202" s="220" t="s">
        <v>194</v>
      </c>
      <c r="D202" s="220" t="s">
        <v>135</v>
      </c>
      <c r="E202" s="221" t="s">
        <v>1177</v>
      </c>
      <c r="F202" s="222" t="s">
        <v>1178</v>
      </c>
      <c r="G202" s="223" t="s">
        <v>1179</v>
      </c>
      <c r="H202" s="224">
        <v>5040</v>
      </c>
      <c r="I202" s="225"/>
      <c r="J202" s="226">
        <f>ROUND(I202*H202,2)</f>
        <v>0</v>
      </c>
      <c r="K202" s="227"/>
      <c r="L202" s="45"/>
      <c r="M202" s="228" t="s">
        <v>1</v>
      </c>
      <c r="N202" s="229" t="s">
        <v>40</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139</v>
      </c>
      <c r="AT202" s="232" t="s">
        <v>135</v>
      </c>
      <c r="AU202" s="232" t="s">
        <v>85</v>
      </c>
      <c r="AY202" s="18" t="s">
        <v>133</v>
      </c>
      <c r="BE202" s="233">
        <f>IF(N202="základní",J202,0)</f>
        <v>0</v>
      </c>
      <c r="BF202" s="233">
        <f>IF(N202="snížená",J202,0)</f>
        <v>0</v>
      </c>
      <c r="BG202" s="233">
        <f>IF(N202="zákl. přenesená",J202,0)</f>
        <v>0</v>
      </c>
      <c r="BH202" s="233">
        <f>IF(N202="sníž. přenesená",J202,0)</f>
        <v>0</v>
      </c>
      <c r="BI202" s="233">
        <f>IF(N202="nulová",J202,0)</f>
        <v>0</v>
      </c>
      <c r="BJ202" s="18" t="s">
        <v>83</v>
      </c>
      <c r="BK202" s="233">
        <f>ROUND(I202*H202,2)</f>
        <v>0</v>
      </c>
      <c r="BL202" s="18" t="s">
        <v>139</v>
      </c>
      <c r="BM202" s="232" t="s">
        <v>1180</v>
      </c>
    </row>
    <row r="203" s="13" customFormat="1">
      <c r="A203" s="13"/>
      <c r="B203" s="234"/>
      <c r="C203" s="235"/>
      <c r="D203" s="236" t="s">
        <v>141</v>
      </c>
      <c r="E203" s="237" t="s">
        <v>1</v>
      </c>
      <c r="F203" s="238" t="s">
        <v>1181</v>
      </c>
      <c r="G203" s="235"/>
      <c r="H203" s="237" t="s">
        <v>1</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141</v>
      </c>
      <c r="AU203" s="244" t="s">
        <v>85</v>
      </c>
      <c r="AV203" s="13" t="s">
        <v>83</v>
      </c>
      <c r="AW203" s="13" t="s">
        <v>32</v>
      </c>
      <c r="AX203" s="13" t="s">
        <v>75</v>
      </c>
      <c r="AY203" s="244" t="s">
        <v>133</v>
      </c>
    </row>
    <row r="204" s="13" customFormat="1">
      <c r="A204" s="13"/>
      <c r="B204" s="234"/>
      <c r="C204" s="235"/>
      <c r="D204" s="236" t="s">
        <v>141</v>
      </c>
      <c r="E204" s="237" t="s">
        <v>1</v>
      </c>
      <c r="F204" s="238" t="s">
        <v>1182</v>
      </c>
      <c r="G204" s="235"/>
      <c r="H204" s="237" t="s">
        <v>1</v>
      </c>
      <c r="I204" s="239"/>
      <c r="J204" s="235"/>
      <c r="K204" s="235"/>
      <c r="L204" s="240"/>
      <c r="M204" s="241"/>
      <c r="N204" s="242"/>
      <c r="O204" s="242"/>
      <c r="P204" s="242"/>
      <c r="Q204" s="242"/>
      <c r="R204" s="242"/>
      <c r="S204" s="242"/>
      <c r="T204" s="243"/>
      <c r="U204" s="13"/>
      <c r="V204" s="13"/>
      <c r="W204" s="13"/>
      <c r="X204" s="13"/>
      <c r="Y204" s="13"/>
      <c r="Z204" s="13"/>
      <c r="AA204" s="13"/>
      <c r="AB204" s="13"/>
      <c r="AC204" s="13"/>
      <c r="AD204" s="13"/>
      <c r="AE204" s="13"/>
      <c r="AT204" s="244" t="s">
        <v>141</v>
      </c>
      <c r="AU204" s="244" t="s">
        <v>85</v>
      </c>
      <c r="AV204" s="13" t="s">
        <v>83</v>
      </c>
      <c r="AW204" s="13" t="s">
        <v>32</v>
      </c>
      <c r="AX204" s="13" t="s">
        <v>75</v>
      </c>
      <c r="AY204" s="244" t="s">
        <v>133</v>
      </c>
    </row>
    <row r="205" s="14" customFormat="1">
      <c r="A205" s="14"/>
      <c r="B205" s="245"/>
      <c r="C205" s="246"/>
      <c r="D205" s="236" t="s">
        <v>141</v>
      </c>
      <c r="E205" s="247" t="s">
        <v>1</v>
      </c>
      <c r="F205" s="248" t="s">
        <v>1183</v>
      </c>
      <c r="G205" s="246"/>
      <c r="H205" s="249">
        <v>1440</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141</v>
      </c>
      <c r="AU205" s="255" t="s">
        <v>85</v>
      </c>
      <c r="AV205" s="14" t="s">
        <v>85</v>
      </c>
      <c r="AW205" s="14" t="s">
        <v>32</v>
      </c>
      <c r="AX205" s="14" t="s">
        <v>75</v>
      </c>
      <c r="AY205" s="255" t="s">
        <v>133</v>
      </c>
    </row>
    <row r="206" s="13" customFormat="1">
      <c r="A206" s="13"/>
      <c r="B206" s="234"/>
      <c r="C206" s="235"/>
      <c r="D206" s="236" t="s">
        <v>141</v>
      </c>
      <c r="E206" s="237" t="s">
        <v>1</v>
      </c>
      <c r="F206" s="238" t="s">
        <v>1184</v>
      </c>
      <c r="G206" s="235"/>
      <c r="H206" s="237" t="s">
        <v>1</v>
      </c>
      <c r="I206" s="239"/>
      <c r="J206" s="235"/>
      <c r="K206" s="235"/>
      <c r="L206" s="240"/>
      <c r="M206" s="241"/>
      <c r="N206" s="242"/>
      <c r="O206" s="242"/>
      <c r="P206" s="242"/>
      <c r="Q206" s="242"/>
      <c r="R206" s="242"/>
      <c r="S206" s="242"/>
      <c r="T206" s="243"/>
      <c r="U206" s="13"/>
      <c r="V206" s="13"/>
      <c r="W206" s="13"/>
      <c r="X206" s="13"/>
      <c r="Y206" s="13"/>
      <c r="Z206" s="13"/>
      <c r="AA206" s="13"/>
      <c r="AB206" s="13"/>
      <c r="AC206" s="13"/>
      <c r="AD206" s="13"/>
      <c r="AE206" s="13"/>
      <c r="AT206" s="244" t="s">
        <v>141</v>
      </c>
      <c r="AU206" s="244" t="s">
        <v>85</v>
      </c>
      <c r="AV206" s="13" t="s">
        <v>83</v>
      </c>
      <c r="AW206" s="13" t="s">
        <v>32</v>
      </c>
      <c r="AX206" s="13" t="s">
        <v>75</v>
      </c>
      <c r="AY206" s="244" t="s">
        <v>133</v>
      </c>
    </row>
    <row r="207" s="14" customFormat="1">
      <c r="A207" s="14"/>
      <c r="B207" s="245"/>
      <c r="C207" s="246"/>
      <c r="D207" s="236" t="s">
        <v>141</v>
      </c>
      <c r="E207" s="247" t="s">
        <v>1</v>
      </c>
      <c r="F207" s="248" t="s">
        <v>1185</v>
      </c>
      <c r="G207" s="246"/>
      <c r="H207" s="249">
        <v>3600</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141</v>
      </c>
      <c r="AU207" s="255" t="s">
        <v>85</v>
      </c>
      <c r="AV207" s="14" t="s">
        <v>85</v>
      </c>
      <c r="AW207" s="14" t="s">
        <v>32</v>
      </c>
      <c r="AX207" s="14" t="s">
        <v>75</v>
      </c>
      <c r="AY207" s="255" t="s">
        <v>133</v>
      </c>
    </row>
    <row r="208" s="15" customFormat="1">
      <c r="A208" s="15"/>
      <c r="B208" s="256"/>
      <c r="C208" s="257"/>
      <c r="D208" s="236" t="s">
        <v>141</v>
      </c>
      <c r="E208" s="258" t="s">
        <v>1</v>
      </c>
      <c r="F208" s="259" t="s">
        <v>152</v>
      </c>
      <c r="G208" s="257"/>
      <c r="H208" s="260">
        <v>5040</v>
      </c>
      <c r="I208" s="261"/>
      <c r="J208" s="257"/>
      <c r="K208" s="257"/>
      <c r="L208" s="262"/>
      <c r="M208" s="263"/>
      <c r="N208" s="264"/>
      <c r="O208" s="264"/>
      <c r="P208" s="264"/>
      <c r="Q208" s="264"/>
      <c r="R208" s="264"/>
      <c r="S208" s="264"/>
      <c r="T208" s="265"/>
      <c r="U208" s="15"/>
      <c r="V208" s="15"/>
      <c r="W208" s="15"/>
      <c r="X208" s="15"/>
      <c r="Y208" s="15"/>
      <c r="Z208" s="15"/>
      <c r="AA208" s="15"/>
      <c r="AB208" s="15"/>
      <c r="AC208" s="15"/>
      <c r="AD208" s="15"/>
      <c r="AE208" s="15"/>
      <c r="AT208" s="266" t="s">
        <v>141</v>
      </c>
      <c r="AU208" s="266" t="s">
        <v>85</v>
      </c>
      <c r="AV208" s="15" t="s">
        <v>139</v>
      </c>
      <c r="AW208" s="15" t="s">
        <v>32</v>
      </c>
      <c r="AX208" s="15" t="s">
        <v>83</v>
      </c>
      <c r="AY208" s="266" t="s">
        <v>133</v>
      </c>
    </row>
    <row r="209" s="2" customFormat="1" ht="24.15" customHeight="1">
      <c r="A209" s="39"/>
      <c r="B209" s="40"/>
      <c r="C209" s="220" t="s">
        <v>200</v>
      </c>
      <c r="D209" s="220" t="s">
        <v>135</v>
      </c>
      <c r="E209" s="221" t="s">
        <v>1186</v>
      </c>
      <c r="F209" s="222" t="s">
        <v>1187</v>
      </c>
      <c r="G209" s="223" t="s">
        <v>1188</v>
      </c>
      <c r="H209" s="224">
        <v>300</v>
      </c>
      <c r="I209" s="225"/>
      <c r="J209" s="226">
        <f>ROUND(I209*H209,2)</f>
        <v>0</v>
      </c>
      <c r="K209" s="227"/>
      <c r="L209" s="45"/>
      <c r="M209" s="228" t="s">
        <v>1</v>
      </c>
      <c r="N209" s="229" t="s">
        <v>40</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139</v>
      </c>
      <c r="AT209" s="232" t="s">
        <v>135</v>
      </c>
      <c r="AU209" s="232" t="s">
        <v>85</v>
      </c>
      <c r="AY209" s="18" t="s">
        <v>133</v>
      </c>
      <c r="BE209" s="233">
        <f>IF(N209="základní",J209,0)</f>
        <v>0</v>
      </c>
      <c r="BF209" s="233">
        <f>IF(N209="snížená",J209,0)</f>
        <v>0</v>
      </c>
      <c r="BG209" s="233">
        <f>IF(N209="zákl. přenesená",J209,0)</f>
        <v>0</v>
      </c>
      <c r="BH209" s="233">
        <f>IF(N209="sníž. přenesená",J209,0)</f>
        <v>0</v>
      </c>
      <c r="BI209" s="233">
        <f>IF(N209="nulová",J209,0)</f>
        <v>0</v>
      </c>
      <c r="BJ209" s="18" t="s">
        <v>83</v>
      </c>
      <c r="BK209" s="233">
        <f>ROUND(I209*H209,2)</f>
        <v>0</v>
      </c>
      <c r="BL209" s="18" t="s">
        <v>139</v>
      </c>
      <c r="BM209" s="232" t="s">
        <v>1189</v>
      </c>
    </row>
    <row r="210" s="14" customFormat="1">
      <c r="A210" s="14"/>
      <c r="B210" s="245"/>
      <c r="C210" s="246"/>
      <c r="D210" s="236" t="s">
        <v>141</v>
      </c>
      <c r="E210" s="247" t="s">
        <v>1</v>
      </c>
      <c r="F210" s="248" t="s">
        <v>1190</v>
      </c>
      <c r="G210" s="246"/>
      <c r="H210" s="249">
        <v>300</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141</v>
      </c>
      <c r="AU210" s="255" t="s">
        <v>85</v>
      </c>
      <c r="AV210" s="14" t="s">
        <v>85</v>
      </c>
      <c r="AW210" s="14" t="s">
        <v>32</v>
      </c>
      <c r="AX210" s="14" t="s">
        <v>83</v>
      </c>
      <c r="AY210" s="255" t="s">
        <v>133</v>
      </c>
    </row>
    <row r="211" s="2" customFormat="1" ht="49.05" customHeight="1">
      <c r="A211" s="39"/>
      <c r="B211" s="40"/>
      <c r="C211" s="220" t="s">
        <v>206</v>
      </c>
      <c r="D211" s="220" t="s">
        <v>135</v>
      </c>
      <c r="E211" s="221" t="s">
        <v>188</v>
      </c>
      <c r="F211" s="222" t="s">
        <v>189</v>
      </c>
      <c r="G211" s="223" t="s">
        <v>190</v>
      </c>
      <c r="H211" s="224">
        <v>88</v>
      </c>
      <c r="I211" s="225"/>
      <c r="J211" s="226">
        <f>ROUND(I211*H211,2)</f>
        <v>0</v>
      </c>
      <c r="K211" s="227"/>
      <c r="L211" s="45"/>
      <c r="M211" s="228" t="s">
        <v>1</v>
      </c>
      <c r="N211" s="229" t="s">
        <v>40</v>
      </c>
      <c r="O211" s="92"/>
      <c r="P211" s="230">
        <f>O211*H211</f>
        <v>0</v>
      </c>
      <c r="Q211" s="230">
        <v>0.0086800000000000002</v>
      </c>
      <c r="R211" s="230">
        <f>Q211*H211</f>
        <v>0.76384000000000007</v>
      </c>
      <c r="S211" s="230">
        <v>0</v>
      </c>
      <c r="T211" s="231">
        <f>S211*H211</f>
        <v>0</v>
      </c>
      <c r="U211" s="39"/>
      <c r="V211" s="39"/>
      <c r="W211" s="39"/>
      <c r="X211" s="39"/>
      <c r="Y211" s="39"/>
      <c r="Z211" s="39"/>
      <c r="AA211" s="39"/>
      <c r="AB211" s="39"/>
      <c r="AC211" s="39"/>
      <c r="AD211" s="39"/>
      <c r="AE211" s="39"/>
      <c r="AR211" s="232" t="s">
        <v>139</v>
      </c>
      <c r="AT211" s="232" t="s">
        <v>135</v>
      </c>
      <c r="AU211" s="232" t="s">
        <v>85</v>
      </c>
      <c r="AY211" s="18" t="s">
        <v>133</v>
      </c>
      <c r="BE211" s="233">
        <f>IF(N211="základní",J211,0)</f>
        <v>0</v>
      </c>
      <c r="BF211" s="233">
        <f>IF(N211="snížená",J211,0)</f>
        <v>0</v>
      </c>
      <c r="BG211" s="233">
        <f>IF(N211="zákl. přenesená",J211,0)</f>
        <v>0</v>
      </c>
      <c r="BH211" s="233">
        <f>IF(N211="sníž. přenesená",J211,0)</f>
        <v>0</v>
      </c>
      <c r="BI211" s="233">
        <f>IF(N211="nulová",J211,0)</f>
        <v>0</v>
      </c>
      <c r="BJ211" s="18" t="s">
        <v>83</v>
      </c>
      <c r="BK211" s="233">
        <f>ROUND(I211*H211,2)</f>
        <v>0</v>
      </c>
      <c r="BL211" s="18" t="s">
        <v>139</v>
      </c>
      <c r="BM211" s="232" t="s">
        <v>1191</v>
      </c>
    </row>
    <row r="212" s="13" customFormat="1">
      <c r="A212" s="13"/>
      <c r="B212" s="234"/>
      <c r="C212" s="235"/>
      <c r="D212" s="236" t="s">
        <v>141</v>
      </c>
      <c r="E212" s="237" t="s">
        <v>1</v>
      </c>
      <c r="F212" s="238" t="s">
        <v>1192</v>
      </c>
      <c r="G212" s="235"/>
      <c r="H212" s="237" t="s">
        <v>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141</v>
      </c>
      <c r="AU212" s="244" t="s">
        <v>85</v>
      </c>
      <c r="AV212" s="13" t="s">
        <v>83</v>
      </c>
      <c r="AW212" s="13" t="s">
        <v>32</v>
      </c>
      <c r="AX212" s="13" t="s">
        <v>75</v>
      </c>
      <c r="AY212" s="244" t="s">
        <v>133</v>
      </c>
    </row>
    <row r="213" s="14" customFormat="1">
      <c r="A213" s="14"/>
      <c r="B213" s="245"/>
      <c r="C213" s="246"/>
      <c r="D213" s="236" t="s">
        <v>141</v>
      </c>
      <c r="E213" s="247" t="s">
        <v>1</v>
      </c>
      <c r="F213" s="248" t="s">
        <v>1193</v>
      </c>
      <c r="G213" s="246"/>
      <c r="H213" s="249">
        <v>88</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141</v>
      </c>
      <c r="AU213" s="255" t="s">
        <v>85</v>
      </c>
      <c r="AV213" s="14" t="s">
        <v>85</v>
      </c>
      <c r="AW213" s="14" t="s">
        <v>32</v>
      </c>
      <c r="AX213" s="14" t="s">
        <v>83</v>
      </c>
      <c r="AY213" s="255" t="s">
        <v>133</v>
      </c>
    </row>
    <row r="214" s="2" customFormat="1" ht="49.05" customHeight="1">
      <c r="A214" s="39"/>
      <c r="B214" s="40"/>
      <c r="C214" s="220" t="s">
        <v>8</v>
      </c>
      <c r="D214" s="220" t="s">
        <v>135</v>
      </c>
      <c r="E214" s="221" t="s">
        <v>195</v>
      </c>
      <c r="F214" s="222" t="s">
        <v>196</v>
      </c>
      <c r="G214" s="223" t="s">
        <v>190</v>
      </c>
      <c r="H214" s="224">
        <v>266</v>
      </c>
      <c r="I214" s="225"/>
      <c r="J214" s="226">
        <f>ROUND(I214*H214,2)</f>
        <v>0</v>
      </c>
      <c r="K214" s="227"/>
      <c r="L214" s="45"/>
      <c r="M214" s="228" t="s">
        <v>1</v>
      </c>
      <c r="N214" s="229" t="s">
        <v>40</v>
      </c>
      <c r="O214" s="92"/>
      <c r="P214" s="230">
        <f>O214*H214</f>
        <v>0</v>
      </c>
      <c r="Q214" s="230">
        <v>0.036900000000000002</v>
      </c>
      <c r="R214" s="230">
        <f>Q214*H214</f>
        <v>9.8154000000000003</v>
      </c>
      <c r="S214" s="230">
        <v>0</v>
      </c>
      <c r="T214" s="231">
        <f>S214*H214</f>
        <v>0</v>
      </c>
      <c r="U214" s="39"/>
      <c r="V214" s="39"/>
      <c r="W214" s="39"/>
      <c r="X214" s="39"/>
      <c r="Y214" s="39"/>
      <c r="Z214" s="39"/>
      <c r="AA214" s="39"/>
      <c r="AB214" s="39"/>
      <c r="AC214" s="39"/>
      <c r="AD214" s="39"/>
      <c r="AE214" s="39"/>
      <c r="AR214" s="232" t="s">
        <v>139</v>
      </c>
      <c r="AT214" s="232" t="s">
        <v>135</v>
      </c>
      <c r="AU214" s="232" t="s">
        <v>85</v>
      </c>
      <c r="AY214" s="18" t="s">
        <v>133</v>
      </c>
      <c r="BE214" s="233">
        <f>IF(N214="základní",J214,0)</f>
        <v>0</v>
      </c>
      <c r="BF214" s="233">
        <f>IF(N214="snížená",J214,0)</f>
        <v>0</v>
      </c>
      <c r="BG214" s="233">
        <f>IF(N214="zákl. přenesená",J214,0)</f>
        <v>0</v>
      </c>
      <c r="BH214" s="233">
        <f>IF(N214="sníž. přenesená",J214,0)</f>
        <v>0</v>
      </c>
      <c r="BI214" s="233">
        <f>IF(N214="nulová",J214,0)</f>
        <v>0</v>
      </c>
      <c r="BJ214" s="18" t="s">
        <v>83</v>
      </c>
      <c r="BK214" s="233">
        <f>ROUND(I214*H214,2)</f>
        <v>0</v>
      </c>
      <c r="BL214" s="18" t="s">
        <v>139</v>
      </c>
      <c r="BM214" s="232" t="s">
        <v>1194</v>
      </c>
    </row>
    <row r="215" s="13" customFormat="1">
      <c r="A215" s="13"/>
      <c r="B215" s="234"/>
      <c r="C215" s="235"/>
      <c r="D215" s="236" t="s">
        <v>141</v>
      </c>
      <c r="E215" s="237" t="s">
        <v>1</v>
      </c>
      <c r="F215" s="238" t="s">
        <v>198</v>
      </c>
      <c r="G215" s="235"/>
      <c r="H215" s="237" t="s">
        <v>1</v>
      </c>
      <c r="I215" s="239"/>
      <c r="J215" s="235"/>
      <c r="K215" s="235"/>
      <c r="L215" s="240"/>
      <c r="M215" s="241"/>
      <c r="N215" s="242"/>
      <c r="O215" s="242"/>
      <c r="P215" s="242"/>
      <c r="Q215" s="242"/>
      <c r="R215" s="242"/>
      <c r="S215" s="242"/>
      <c r="T215" s="243"/>
      <c r="U215" s="13"/>
      <c r="V215" s="13"/>
      <c r="W215" s="13"/>
      <c r="X215" s="13"/>
      <c r="Y215" s="13"/>
      <c r="Z215" s="13"/>
      <c r="AA215" s="13"/>
      <c r="AB215" s="13"/>
      <c r="AC215" s="13"/>
      <c r="AD215" s="13"/>
      <c r="AE215" s="13"/>
      <c r="AT215" s="244" t="s">
        <v>141</v>
      </c>
      <c r="AU215" s="244" t="s">
        <v>85</v>
      </c>
      <c r="AV215" s="13" t="s">
        <v>83</v>
      </c>
      <c r="AW215" s="13" t="s">
        <v>32</v>
      </c>
      <c r="AX215" s="13" t="s">
        <v>75</v>
      </c>
      <c r="AY215" s="244" t="s">
        <v>133</v>
      </c>
    </row>
    <row r="216" s="14" customFormat="1">
      <c r="A216" s="14"/>
      <c r="B216" s="245"/>
      <c r="C216" s="246"/>
      <c r="D216" s="236" t="s">
        <v>141</v>
      </c>
      <c r="E216" s="247" t="s">
        <v>1</v>
      </c>
      <c r="F216" s="248" t="s">
        <v>1195</v>
      </c>
      <c r="G216" s="246"/>
      <c r="H216" s="249">
        <v>266</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141</v>
      </c>
      <c r="AU216" s="255" t="s">
        <v>85</v>
      </c>
      <c r="AV216" s="14" t="s">
        <v>85</v>
      </c>
      <c r="AW216" s="14" t="s">
        <v>32</v>
      </c>
      <c r="AX216" s="14" t="s">
        <v>83</v>
      </c>
      <c r="AY216" s="255" t="s">
        <v>133</v>
      </c>
    </row>
    <row r="217" s="2" customFormat="1" ht="16.5" customHeight="1">
      <c r="A217" s="39"/>
      <c r="B217" s="40"/>
      <c r="C217" s="220" t="s">
        <v>222</v>
      </c>
      <c r="D217" s="220" t="s">
        <v>135</v>
      </c>
      <c r="E217" s="221" t="s">
        <v>911</v>
      </c>
      <c r="F217" s="222" t="s">
        <v>912</v>
      </c>
      <c r="G217" s="223" t="s">
        <v>203</v>
      </c>
      <c r="H217" s="224">
        <v>49.384</v>
      </c>
      <c r="I217" s="225"/>
      <c r="J217" s="226">
        <f>ROUND(I217*H217,2)</f>
        <v>0</v>
      </c>
      <c r="K217" s="227"/>
      <c r="L217" s="45"/>
      <c r="M217" s="228" t="s">
        <v>1</v>
      </c>
      <c r="N217" s="229" t="s">
        <v>40</v>
      </c>
      <c r="O217" s="92"/>
      <c r="P217" s="230">
        <f>O217*H217</f>
        <v>0</v>
      </c>
      <c r="Q217" s="230">
        <v>0</v>
      </c>
      <c r="R217" s="230">
        <f>Q217*H217</f>
        <v>0</v>
      </c>
      <c r="S217" s="230">
        <v>0</v>
      </c>
      <c r="T217" s="231">
        <f>S217*H217</f>
        <v>0</v>
      </c>
      <c r="U217" s="39"/>
      <c r="V217" s="39"/>
      <c r="W217" s="39"/>
      <c r="X217" s="39"/>
      <c r="Y217" s="39"/>
      <c r="Z217" s="39"/>
      <c r="AA217" s="39"/>
      <c r="AB217" s="39"/>
      <c r="AC217" s="39"/>
      <c r="AD217" s="39"/>
      <c r="AE217" s="39"/>
      <c r="AR217" s="232" t="s">
        <v>139</v>
      </c>
      <c r="AT217" s="232" t="s">
        <v>135</v>
      </c>
      <c r="AU217" s="232" t="s">
        <v>85</v>
      </c>
      <c r="AY217" s="18" t="s">
        <v>133</v>
      </c>
      <c r="BE217" s="233">
        <f>IF(N217="základní",J217,0)</f>
        <v>0</v>
      </c>
      <c r="BF217" s="233">
        <f>IF(N217="snížená",J217,0)</f>
        <v>0</v>
      </c>
      <c r="BG217" s="233">
        <f>IF(N217="zákl. přenesená",J217,0)</f>
        <v>0</v>
      </c>
      <c r="BH217" s="233">
        <f>IF(N217="sníž. přenesená",J217,0)</f>
        <v>0</v>
      </c>
      <c r="BI217" s="233">
        <f>IF(N217="nulová",J217,0)</f>
        <v>0</v>
      </c>
      <c r="BJ217" s="18" t="s">
        <v>83</v>
      </c>
      <c r="BK217" s="233">
        <f>ROUND(I217*H217,2)</f>
        <v>0</v>
      </c>
      <c r="BL217" s="18" t="s">
        <v>139</v>
      </c>
      <c r="BM217" s="232" t="s">
        <v>1196</v>
      </c>
    </row>
    <row r="218" s="13" customFormat="1">
      <c r="A218" s="13"/>
      <c r="B218" s="234"/>
      <c r="C218" s="235"/>
      <c r="D218" s="236" t="s">
        <v>141</v>
      </c>
      <c r="E218" s="237" t="s">
        <v>1</v>
      </c>
      <c r="F218" s="238" t="s">
        <v>1197</v>
      </c>
      <c r="G218" s="235"/>
      <c r="H218" s="237" t="s">
        <v>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141</v>
      </c>
      <c r="AU218" s="244" t="s">
        <v>85</v>
      </c>
      <c r="AV218" s="13" t="s">
        <v>83</v>
      </c>
      <c r="AW218" s="13" t="s">
        <v>32</v>
      </c>
      <c r="AX218" s="13" t="s">
        <v>75</v>
      </c>
      <c r="AY218" s="244" t="s">
        <v>133</v>
      </c>
    </row>
    <row r="219" s="13" customFormat="1">
      <c r="A219" s="13"/>
      <c r="B219" s="234"/>
      <c r="C219" s="235"/>
      <c r="D219" s="236" t="s">
        <v>141</v>
      </c>
      <c r="E219" s="237" t="s">
        <v>1</v>
      </c>
      <c r="F219" s="238" t="s">
        <v>1198</v>
      </c>
      <c r="G219" s="235"/>
      <c r="H219" s="237" t="s">
        <v>1</v>
      </c>
      <c r="I219" s="239"/>
      <c r="J219" s="235"/>
      <c r="K219" s="235"/>
      <c r="L219" s="240"/>
      <c r="M219" s="241"/>
      <c r="N219" s="242"/>
      <c r="O219" s="242"/>
      <c r="P219" s="242"/>
      <c r="Q219" s="242"/>
      <c r="R219" s="242"/>
      <c r="S219" s="242"/>
      <c r="T219" s="243"/>
      <c r="U219" s="13"/>
      <c r="V219" s="13"/>
      <c r="W219" s="13"/>
      <c r="X219" s="13"/>
      <c r="Y219" s="13"/>
      <c r="Z219" s="13"/>
      <c r="AA219" s="13"/>
      <c r="AB219" s="13"/>
      <c r="AC219" s="13"/>
      <c r="AD219" s="13"/>
      <c r="AE219" s="13"/>
      <c r="AT219" s="244" t="s">
        <v>141</v>
      </c>
      <c r="AU219" s="244" t="s">
        <v>85</v>
      </c>
      <c r="AV219" s="13" t="s">
        <v>83</v>
      </c>
      <c r="AW219" s="13" t="s">
        <v>32</v>
      </c>
      <c r="AX219" s="13" t="s">
        <v>75</v>
      </c>
      <c r="AY219" s="244" t="s">
        <v>133</v>
      </c>
    </row>
    <row r="220" s="14" customFormat="1">
      <c r="A220" s="14"/>
      <c r="B220" s="245"/>
      <c r="C220" s="246"/>
      <c r="D220" s="236" t="s">
        <v>141</v>
      </c>
      <c r="E220" s="247" t="s">
        <v>1</v>
      </c>
      <c r="F220" s="248" t="s">
        <v>1199</v>
      </c>
      <c r="G220" s="246"/>
      <c r="H220" s="249">
        <v>30.824000000000002</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141</v>
      </c>
      <c r="AU220" s="255" t="s">
        <v>85</v>
      </c>
      <c r="AV220" s="14" t="s">
        <v>85</v>
      </c>
      <c r="AW220" s="14" t="s">
        <v>32</v>
      </c>
      <c r="AX220" s="14" t="s">
        <v>75</v>
      </c>
      <c r="AY220" s="255" t="s">
        <v>133</v>
      </c>
    </row>
    <row r="221" s="13" customFormat="1">
      <c r="A221" s="13"/>
      <c r="B221" s="234"/>
      <c r="C221" s="235"/>
      <c r="D221" s="236" t="s">
        <v>141</v>
      </c>
      <c r="E221" s="237" t="s">
        <v>1</v>
      </c>
      <c r="F221" s="238" t="s">
        <v>1200</v>
      </c>
      <c r="G221" s="235"/>
      <c r="H221" s="237" t="s">
        <v>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141</v>
      </c>
      <c r="AU221" s="244" t="s">
        <v>85</v>
      </c>
      <c r="AV221" s="13" t="s">
        <v>83</v>
      </c>
      <c r="AW221" s="13" t="s">
        <v>32</v>
      </c>
      <c r="AX221" s="13" t="s">
        <v>75</v>
      </c>
      <c r="AY221" s="244" t="s">
        <v>133</v>
      </c>
    </row>
    <row r="222" s="14" customFormat="1">
      <c r="A222" s="14"/>
      <c r="B222" s="245"/>
      <c r="C222" s="246"/>
      <c r="D222" s="236" t="s">
        <v>141</v>
      </c>
      <c r="E222" s="247" t="s">
        <v>1</v>
      </c>
      <c r="F222" s="248" t="s">
        <v>1201</v>
      </c>
      <c r="G222" s="246"/>
      <c r="H222" s="249">
        <v>0.33600000000000002</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141</v>
      </c>
      <c r="AU222" s="255" t="s">
        <v>85</v>
      </c>
      <c r="AV222" s="14" t="s">
        <v>85</v>
      </c>
      <c r="AW222" s="14" t="s">
        <v>32</v>
      </c>
      <c r="AX222" s="14" t="s">
        <v>75</v>
      </c>
      <c r="AY222" s="255" t="s">
        <v>133</v>
      </c>
    </row>
    <row r="223" s="13" customFormat="1">
      <c r="A223" s="13"/>
      <c r="B223" s="234"/>
      <c r="C223" s="235"/>
      <c r="D223" s="236" t="s">
        <v>141</v>
      </c>
      <c r="E223" s="237" t="s">
        <v>1</v>
      </c>
      <c r="F223" s="238" t="s">
        <v>1202</v>
      </c>
      <c r="G223" s="235"/>
      <c r="H223" s="237" t="s">
        <v>1</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141</v>
      </c>
      <c r="AU223" s="244" t="s">
        <v>85</v>
      </c>
      <c r="AV223" s="13" t="s">
        <v>83</v>
      </c>
      <c r="AW223" s="13" t="s">
        <v>32</v>
      </c>
      <c r="AX223" s="13" t="s">
        <v>75</v>
      </c>
      <c r="AY223" s="244" t="s">
        <v>133</v>
      </c>
    </row>
    <row r="224" s="14" customFormat="1">
      <c r="A224" s="14"/>
      <c r="B224" s="245"/>
      <c r="C224" s="246"/>
      <c r="D224" s="236" t="s">
        <v>141</v>
      </c>
      <c r="E224" s="247" t="s">
        <v>1</v>
      </c>
      <c r="F224" s="248" t="s">
        <v>1203</v>
      </c>
      <c r="G224" s="246"/>
      <c r="H224" s="249">
        <v>7.984</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141</v>
      </c>
      <c r="AU224" s="255" t="s">
        <v>85</v>
      </c>
      <c r="AV224" s="14" t="s">
        <v>85</v>
      </c>
      <c r="AW224" s="14" t="s">
        <v>32</v>
      </c>
      <c r="AX224" s="14" t="s">
        <v>75</v>
      </c>
      <c r="AY224" s="255" t="s">
        <v>133</v>
      </c>
    </row>
    <row r="225" s="13" customFormat="1">
      <c r="A225" s="13"/>
      <c r="B225" s="234"/>
      <c r="C225" s="235"/>
      <c r="D225" s="236" t="s">
        <v>141</v>
      </c>
      <c r="E225" s="237" t="s">
        <v>1</v>
      </c>
      <c r="F225" s="238" t="s">
        <v>1204</v>
      </c>
      <c r="G225" s="235"/>
      <c r="H225" s="237" t="s">
        <v>1</v>
      </c>
      <c r="I225" s="239"/>
      <c r="J225" s="235"/>
      <c r="K225" s="235"/>
      <c r="L225" s="240"/>
      <c r="M225" s="241"/>
      <c r="N225" s="242"/>
      <c r="O225" s="242"/>
      <c r="P225" s="242"/>
      <c r="Q225" s="242"/>
      <c r="R225" s="242"/>
      <c r="S225" s="242"/>
      <c r="T225" s="243"/>
      <c r="U225" s="13"/>
      <c r="V225" s="13"/>
      <c r="W225" s="13"/>
      <c r="X225" s="13"/>
      <c r="Y225" s="13"/>
      <c r="Z225" s="13"/>
      <c r="AA225" s="13"/>
      <c r="AB225" s="13"/>
      <c r="AC225" s="13"/>
      <c r="AD225" s="13"/>
      <c r="AE225" s="13"/>
      <c r="AT225" s="244" t="s">
        <v>141</v>
      </c>
      <c r="AU225" s="244" t="s">
        <v>85</v>
      </c>
      <c r="AV225" s="13" t="s">
        <v>83</v>
      </c>
      <c r="AW225" s="13" t="s">
        <v>32</v>
      </c>
      <c r="AX225" s="13" t="s">
        <v>75</v>
      </c>
      <c r="AY225" s="244" t="s">
        <v>133</v>
      </c>
    </row>
    <row r="226" s="14" customFormat="1">
      <c r="A226" s="14"/>
      <c r="B226" s="245"/>
      <c r="C226" s="246"/>
      <c r="D226" s="236" t="s">
        <v>141</v>
      </c>
      <c r="E226" s="247" t="s">
        <v>1</v>
      </c>
      <c r="F226" s="248" t="s">
        <v>1205</v>
      </c>
      <c r="G226" s="246"/>
      <c r="H226" s="249">
        <v>0.624</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141</v>
      </c>
      <c r="AU226" s="255" t="s">
        <v>85</v>
      </c>
      <c r="AV226" s="14" t="s">
        <v>85</v>
      </c>
      <c r="AW226" s="14" t="s">
        <v>32</v>
      </c>
      <c r="AX226" s="14" t="s">
        <v>75</v>
      </c>
      <c r="AY226" s="255" t="s">
        <v>133</v>
      </c>
    </row>
    <row r="227" s="13" customFormat="1">
      <c r="A227" s="13"/>
      <c r="B227" s="234"/>
      <c r="C227" s="235"/>
      <c r="D227" s="236" t="s">
        <v>141</v>
      </c>
      <c r="E227" s="237" t="s">
        <v>1</v>
      </c>
      <c r="F227" s="238" t="s">
        <v>1206</v>
      </c>
      <c r="G227" s="235"/>
      <c r="H227" s="237" t="s">
        <v>1</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141</v>
      </c>
      <c r="AU227" s="244" t="s">
        <v>85</v>
      </c>
      <c r="AV227" s="13" t="s">
        <v>83</v>
      </c>
      <c r="AW227" s="13" t="s">
        <v>32</v>
      </c>
      <c r="AX227" s="13" t="s">
        <v>75</v>
      </c>
      <c r="AY227" s="244" t="s">
        <v>133</v>
      </c>
    </row>
    <row r="228" s="14" customFormat="1">
      <c r="A228" s="14"/>
      <c r="B228" s="245"/>
      <c r="C228" s="246"/>
      <c r="D228" s="236" t="s">
        <v>141</v>
      </c>
      <c r="E228" s="247" t="s">
        <v>1</v>
      </c>
      <c r="F228" s="248" t="s">
        <v>1207</v>
      </c>
      <c r="G228" s="246"/>
      <c r="H228" s="249">
        <v>3.1120000000000001</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141</v>
      </c>
      <c r="AU228" s="255" t="s">
        <v>85</v>
      </c>
      <c r="AV228" s="14" t="s">
        <v>85</v>
      </c>
      <c r="AW228" s="14" t="s">
        <v>32</v>
      </c>
      <c r="AX228" s="14" t="s">
        <v>75</v>
      </c>
      <c r="AY228" s="255" t="s">
        <v>133</v>
      </c>
    </row>
    <row r="229" s="13" customFormat="1">
      <c r="A229" s="13"/>
      <c r="B229" s="234"/>
      <c r="C229" s="235"/>
      <c r="D229" s="236" t="s">
        <v>141</v>
      </c>
      <c r="E229" s="237" t="s">
        <v>1</v>
      </c>
      <c r="F229" s="238" t="s">
        <v>1208</v>
      </c>
      <c r="G229" s="235"/>
      <c r="H229" s="237" t="s">
        <v>1</v>
      </c>
      <c r="I229" s="239"/>
      <c r="J229" s="235"/>
      <c r="K229" s="235"/>
      <c r="L229" s="240"/>
      <c r="M229" s="241"/>
      <c r="N229" s="242"/>
      <c r="O229" s="242"/>
      <c r="P229" s="242"/>
      <c r="Q229" s="242"/>
      <c r="R229" s="242"/>
      <c r="S229" s="242"/>
      <c r="T229" s="243"/>
      <c r="U229" s="13"/>
      <c r="V229" s="13"/>
      <c r="W229" s="13"/>
      <c r="X229" s="13"/>
      <c r="Y229" s="13"/>
      <c r="Z229" s="13"/>
      <c r="AA229" s="13"/>
      <c r="AB229" s="13"/>
      <c r="AC229" s="13"/>
      <c r="AD229" s="13"/>
      <c r="AE229" s="13"/>
      <c r="AT229" s="244" t="s">
        <v>141</v>
      </c>
      <c r="AU229" s="244" t="s">
        <v>85</v>
      </c>
      <c r="AV229" s="13" t="s">
        <v>83</v>
      </c>
      <c r="AW229" s="13" t="s">
        <v>32</v>
      </c>
      <c r="AX229" s="13" t="s">
        <v>75</v>
      </c>
      <c r="AY229" s="244" t="s">
        <v>133</v>
      </c>
    </row>
    <row r="230" s="14" customFormat="1">
      <c r="A230" s="14"/>
      <c r="B230" s="245"/>
      <c r="C230" s="246"/>
      <c r="D230" s="236" t="s">
        <v>141</v>
      </c>
      <c r="E230" s="247" t="s">
        <v>1</v>
      </c>
      <c r="F230" s="248" t="s">
        <v>1209</v>
      </c>
      <c r="G230" s="246"/>
      <c r="H230" s="249">
        <v>0.95999999999999996</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141</v>
      </c>
      <c r="AU230" s="255" t="s">
        <v>85</v>
      </c>
      <c r="AV230" s="14" t="s">
        <v>85</v>
      </c>
      <c r="AW230" s="14" t="s">
        <v>32</v>
      </c>
      <c r="AX230" s="14" t="s">
        <v>75</v>
      </c>
      <c r="AY230" s="255" t="s">
        <v>133</v>
      </c>
    </row>
    <row r="231" s="13" customFormat="1">
      <c r="A231" s="13"/>
      <c r="B231" s="234"/>
      <c r="C231" s="235"/>
      <c r="D231" s="236" t="s">
        <v>141</v>
      </c>
      <c r="E231" s="237" t="s">
        <v>1</v>
      </c>
      <c r="F231" s="238" t="s">
        <v>1210</v>
      </c>
      <c r="G231" s="235"/>
      <c r="H231" s="237" t="s">
        <v>1</v>
      </c>
      <c r="I231" s="239"/>
      <c r="J231" s="235"/>
      <c r="K231" s="235"/>
      <c r="L231" s="240"/>
      <c r="M231" s="241"/>
      <c r="N231" s="242"/>
      <c r="O231" s="242"/>
      <c r="P231" s="242"/>
      <c r="Q231" s="242"/>
      <c r="R231" s="242"/>
      <c r="S231" s="242"/>
      <c r="T231" s="243"/>
      <c r="U231" s="13"/>
      <c r="V231" s="13"/>
      <c r="W231" s="13"/>
      <c r="X231" s="13"/>
      <c r="Y231" s="13"/>
      <c r="Z231" s="13"/>
      <c r="AA231" s="13"/>
      <c r="AB231" s="13"/>
      <c r="AC231" s="13"/>
      <c r="AD231" s="13"/>
      <c r="AE231" s="13"/>
      <c r="AT231" s="244" t="s">
        <v>141</v>
      </c>
      <c r="AU231" s="244" t="s">
        <v>85</v>
      </c>
      <c r="AV231" s="13" t="s">
        <v>83</v>
      </c>
      <c r="AW231" s="13" t="s">
        <v>32</v>
      </c>
      <c r="AX231" s="13" t="s">
        <v>75</v>
      </c>
      <c r="AY231" s="244" t="s">
        <v>133</v>
      </c>
    </row>
    <row r="232" s="14" customFormat="1">
      <c r="A232" s="14"/>
      <c r="B232" s="245"/>
      <c r="C232" s="246"/>
      <c r="D232" s="236" t="s">
        <v>141</v>
      </c>
      <c r="E232" s="247" t="s">
        <v>1</v>
      </c>
      <c r="F232" s="248" t="s">
        <v>1211</v>
      </c>
      <c r="G232" s="246"/>
      <c r="H232" s="249">
        <v>0.080000000000000002</v>
      </c>
      <c r="I232" s="250"/>
      <c r="J232" s="246"/>
      <c r="K232" s="246"/>
      <c r="L232" s="251"/>
      <c r="M232" s="252"/>
      <c r="N232" s="253"/>
      <c r="O232" s="253"/>
      <c r="P232" s="253"/>
      <c r="Q232" s="253"/>
      <c r="R232" s="253"/>
      <c r="S232" s="253"/>
      <c r="T232" s="254"/>
      <c r="U232" s="14"/>
      <c r="V232" s="14"/>
      <c r="W232" s="14"/>
      <c r="X232" s="14"/>
      <c r="Y232" s="14"/>
      <c r="Z232" s="14"/>
      <c r="AA232" s="14"/>
      <c r="AB232" s="14"/>
      <c r="AC232" s="14"/>
      <c r="AD232" s="14"/>
      <c r="AE232" s="14"/>
      <c r="AT232" s="255" t="s">
        <v>141</v>
      </c>
      <c r="AU232" s="255" t="s">
        <v>85</v>
      </c>
      <c r="AV232" s="14" t="s">
        <v>85</v>
      </c>
      <c r="AW232" s="14" t="s">
        <v>32</v>
      </c>
      <c r="AX232" s="14" t="s">
        <v>75</v>
      </c>
      <c r="AY232" s="255" t="s">
        <v>133</v>
      </c>
    </row>
    <row r="233" s="13" customFormat="1">
      <c r="A233" s="13"/>
      <c r="B233" s="234"/>
      <c r="C233" s="235"/>
      <c r="D233" s="236" t="s">
        <v>141</v>
      </c>
      <c r="E233" s="237" t="s">
        <v>1</v>
      </c>
      <c r="F233" s="238" t="s">
        <v>1212</v>
      </c>
      <c r="G233" s="235"/>
      <c r="H233" s="237" t="s">
        <v>1</v>
      </c>
      <c r="I233" s="239"/>
      <c r="J233" s="235"/>
      <c r="K233" s="235"/>
      <c r="L233" s="240"/>
      <c r="M233" s="241"/>
      <c r="N233" s="242"/>
      <c r="O233" s="242"/>
      <c r="P233" s="242"/>
      <c r="Q233" s="242"/>
      <c r="R233" s="242"/>
      <c r="S233" s="242"/>
      <c r="T233" s="243"/>
      <c r="U233" s="13"/>
      <c r="V233" s="13"/>
      <c r="W233" s="13"/>
      <c r="X233" s="13"/>
      <c r="Y233" s="13"/>
      <c r="Z233" s="13"/>
      <c r="AA233" s="13"/>
      <c r="AB233" s="13"/>
      <c r="AC233" s="13"/>
      <c r="AD233" s="13"/>
      <c r="AE233" s="13"/>
      <c r="AT233" s="244" t="s">
        <v>141</v>
      </c>
      <c r="AU233" s="244" t="s">
        <v>85</v>
      </c>
      <c r="AV233" s="13" t="s">
        <v>83</v>
      </c>
      <c r="AW233" s="13" t="s">
        <v>32</v>
      </c>
      <c r="AX233" s="13" t="s">
        <v>75</v>
      </c>
      <c r="AY233" s="244" t="s">
        <v>133</v>
      </c>
    </row>
    <row r="234" s="14" customFormat="1">
      <c r="A234" s="14"/>
      <c r="B234" s="245"/>
      <c r="C234" s="246"/>
      <c r="D234" s="236" t="s">
        <v>141</v>
      </c>
      <c r="E234" s="247" t="s">
        <v>1</v>
      </c>
      <c r="F234" s="248" t="s">
        <v>1213</v>
      </c>
      <c r="G234" s="246"/>
      <c r="H234" s="249">
        <v>0.44</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141</v>
      </c>
      <c r="AU234" s="255" t="s">
        <v>85</v>
      </c>
      <c r="AV234" s="14" t="s">
        <v>85</v>
      </c>
      <c r="AW234" s="14" t="s">
        <v>32</v>
      </c>
      <c r="AX234" s="14" t="s">
        <v>75</v>
      </c>
      <c r="AY234" s="255" t="s">
        <v>133</v>
      </c>
    </row>
    <row r="235" s="13" customFormat="1">
      <c r="A235" s="13"/>
      <c r="B235" s="234"/>
      <c r="C235" s="235"/>
      <c r="D235" s="236" t="s">
        <v>141</v>
      </c>
      <c r="E235" s="237" t="s">
        <v>1</v>
      </c>
      <c r="F235" s="238" t="s">
        <v>1214</v>
      </c>
      <c r="G235" s="235"/>
      <c r="H235" s="237" t="s">
        <v>1</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141</v>
      </c>
      <c r="AU235" s="244" t="s">
        <v>85</v>
      </c>
      <c r="AV235" s="13" t="s">
        <v>83</v>
      </c>
      <c r="AW235" s="13" t="s">
        <v>32</v>
      </c>
      <c r="AX235" s="13" t="s">
        <v>75</v>
      </c>
      <c r="AY235" s="244" t="s">
        <v>133</v>
      </c>
    </row>
    <row r="236" s="14" customFormat="1">
      <c r="A236" s="14"/>
      <c r="B236" s="245"/>
      <c r="C236" s="246"/>
      <c r="D236" s="236" t="s">
        <v>141</v>
      </c>
      <c r="E236" s="247" t="s">
        <v>1</v>
      </c>
      <c r="F236" s="248" t="s">
        <v>1215</v>
      </c>
      <c r="G236" s="246"/>
      <c r="H236" s="249">
        <v>3.7839999999999998</v>
      </c>
      <c r="I236" s="250"/>
      <c r="J236" s="246"/>
      <c r="K236" s="246"/>
      <c r="L236" s="251"/>
      <c r="M236" s="252"/>
      <c r="N236" s="253"/>
      <c r="O236" s="253"/>
      <c r="P236" s="253"/>
      <c r="Q236" s="253"/>
      <c r="R236" s="253"/>
      <c r="S236" s="253"/>
      <c r="T236" s="254"/>
      <c r="U236" s="14"/>
      <c r="V236" s="14"/>
      <c r="W236" s="14"/>
      <c r="X236" s="14"/>
      <c r="Y236" s="14"/>
      <c r="Z236" s="14"/>
      <c r="AA236" s="14"/>
      <c r="AB236" s="14"/>
      <c r="AC236" s="14"/>
      <c r="AD236" s="14"/>
      <c r="AE236" s="14"/>
      <c r="AT236" s="255" t="s">
        <v>141</v>
      </c>
      <c r="AU236" s="255" t="s">
        <v>85</v>
      </c>
      <c r="AV236" s="14" t="s">
        <v>85</v>
      </c>
      <c r="AW236" s="14" t="s">
        <v>32</v>
      </c>
      <c r="AX236" s="14" t="s">
        <v>75</v>
      </c>
      <c r="AY236" s="255" t="s">
        <v>133</v>
      </c>
    </row>
    <row r="237" s="13" customFormat="1">
      <c r="A237" s="13"/>
      <c r="B237" s="234"/>
      <c r="C237" s="235"/>
      <c r="D237" s="236" t="s">
        <v>141</v>
      </c>
      <c r="E237" s="237" t="s">
        <v>1</v>
      </c>
      <c r="F237" s="238" t="s">
        <v>1216</v>
      </c>
      <c r="G237" s="235"/>
      <c r="H237" s="237" t="s">
        <v>1</v>
      </c>
      <c r="I237" s="239"/>
      <c r="J237" s="235"/>
      <c r="K237" s="235"/>
      <c r="L237" s="240"/>
      <c r="M237" s="241"/>
      <c r="N237" s="242"/>
      <c r="O237" s="242"/>
      <c r="P237" s="242"/>
      <c r="Q237" s="242"/>
      <c r="R237" s="242"/>
      <c r="S237" s="242"/>
      <c r="T237" s="243"/>
      <c r="U237" s="13"/>
      <c r="V237" s="13"/>
      <c r="W237" s="13"/>
      <c r="X237" s="13"/>
      <c r="Y237" s="13"/>
      <c r="Z237" s="13"/>
      <c r="AA237" s="13"/>
      <c r="AB237" s="13"/>
      <c r="AC237" s="13"/>
      <c r="AD237" s="13"/>
      <c r="AE237" s="13"/>
      <c r="AT237" s="244" t="s">
        <v>141</v>
      </c>
      <c r="AU237" s="244" t="s">
        <v>85</v>
      </c>
      <c r="AV237" s="13" t="s">
        <v>83</v>
      </c>
      <c r="AW237" s="13" t="s">
        <v>32</v>
      </c>
      <c r="AX237" s="13" t="s">
        <v>75</v>
      </c>
      <c r="AY237" s="244" t="s">
        <v>133</v>
      </c>
    </row>
    <row r="238" s="14" customFormat="1">
      <c r="A238" s="14"/>
      <c r="B238" s="245"/>
      <c r="C238" s="246"/>
      <c r="D238" s="236" t="s">
        <v>141</v>
      </c>
      <c r="E238" s="247" t="s">
        <v>1</v>
      </c>
      <c r="F238" s="248" t="s">
        <v>1217</v>
      </c>
      <c r="G238" s="246"/>
      <c r="H238" s="249">
        <v>0.35999999999999999</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141</v>
      </c>
      <c r="AU238" s="255" t="s">
        <v>85</v>
      </c>
      <c r="AV238" s="14" t="s">
        <v>85</v>
      </c>
      <c r="AW238" s="14" t="s">
        <v>32</v>
      </c>
      <c r="AX238" s="14" t="s">
        <v>75</v>
      </c>
      <c r="AY238" s="255" t="s">
        <v>133</v>
      </c>
    </row>
    <row r="239" s="13" customFormat="1">
      <c r="A239" s="13"/>
      <c r="B239" s="234"/>
      <c r="C239" s="235"/>
      <c r="D239" s="236" t="s">
        <v>141</v>
      </c>
      <c r="E239" s="237" t="s">
        <v>1</v>
      </c>
      <c r="F239" s="238" t="s">
        <v>1218</v>
      </c>
      <c r="G239" s="235"/>
      <c r="H239" s="237" t="s">
        <v>1</v>
      </c>
      <c r="I239" s="239"/>
      <c r="J239" s="235"/>
      <c r="K239" s="235"/>
      <c r="L239" s="240"/>
      <c r="M239" s="241"/>
      <c r="N239" s="242"/>
      <c r="O239" s="242"/>
      <c r="P239" s="242"/>
      <c r="Q239" s="242"/>
      <c r="R239" s="242"/>
      <c r="S239" s="242"/>
      <c r="T239" s="243"/>
      <c r="U239" s="13"/>
      <c r="V239" s="13"/>
      <c r="W239" s="13"/>
      <c r="X239" s="13"/>
      <c r="Y239" s="13"/>
      <c r="Z239" s="13"/>
      <c r="AA239" s="13"/>
      <c r="AB239" s="13"/>
      <c r="AC239" s="13"/>
      <c r="AD239" s="13"/>
      <c r="AE239" s="13"/>
      <c r="AT239" s="244" t="s">
        <v>141</v>
      </c>
      <c r="AU239" s="244" t="s">
        <v>85</v>
      </c>
      <c r="AV239" s="13" t="s">
        <v>83</v>
      </c>
      <c r="AW239" s="13" t="s">
        <v>32</v>
      </c>
      <c r="AX239" s="13" t="s">
        <v>75</v>
      </c>
      <c r="AY239" s="244" t="s">
        <v>133</v>
      </c>
    </row>
    <row r="240" s="14" customFormat="1">
      <c r="A240" s="14"/>
      <c r="B240" s="245"/>
      <c r="C240" s="246"/>
      <c r="D240" s="236" t="s">
        <v>141</v>
      </c>
      <c r="E240" s="247" t="s">
        <v>1</v>
      </c>
      <c r="F240" s="248" t="s">
        <v>1219</v>
      </c>
      <c r="G240" s="246"/>
      <c r="H240" s="249">
        <v>0.88</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141</v>
      </c>
      <c r="AU240" s="255" t="s">
        <v>85</v>
      </c>
      <c r="AV240" s="14" t="s">
        <v>85</v>
      </c>
      <c r="AW240" s="14" t="s">
        <v>32</v>
      </c>
      <c r="AX240" s="14" t="s">
        <v>75</v>
      </c>
      <c r="AY240" s="255" t="s">
        <v>133</v>
      </c>
    </row>
    <row r="241" s="15" customFormat="1">
      <c r="A241" s="15"/>
      <c r="B241" s="256"/>
      <c r="C241" s="257"/>
      <c r="D241" s="236" t="s">
        <v>141</v>
      </c>
      <c r="E241" s="258" t="s">
        <v>1</v>
      </c>
      <c r="F241" s="259" t="s">
        <v>152</v>
      </c>
      <c r="G241" s="257"/>
      <c r="H241" s="260">
        <v>49.384</v>
      </c>
      <c r="I241" s="261"/>
      <c r="J241" s="257"/>
      <c r="K241" s="257"/>
      <c r="L241" s="262"/>
      <c r="M241" s="263"/>
      <c r="N241" s="264"/>
      <c r="O241" s="264"/>
      <c r="P241" s="264"/>
      <c r="Q241" s="264"/>
      <c r="R241" s="264"/>
      <c r="S241" s="264"/>
      <c r="T241" s="265"/>
      <c r="U241" s="15"/>
      <c r="V241" s="15"/>
      <c r="W241" s="15"/>
      <c r="X241" s="15"/>
      <c r="Y241" s="15"/>
      <c r="Z241" s="15"/>
      <c r="AA241" s="15"/>
      <c r="AB241" s="15"/>
      <c r="AC241" s="15"/>
      <c r="AD241" s="15"/>
      <c r="AE241" s="15"/>
      <c r="AT241" s="266" t="s">
        <v>141</v>
      </c>
      <c r="AU241" s="266" t="s">
        <v>85</v>
      </c>
      <c r="AV241" s="15" t="s">
        <v>139</v>
      </c>
      <c r="AW241" s="15" t="s">
        <v>32</v>
      </c>
      <c r="AX241" s="15" t="s">
        <v>83</v>
      </c>
      <c r="AY241" s="266" t="s">
        <v>133</v>
      </c>
    </row>
    <row r="242" s="2" customFormat="1" ht="24.15" customHeight="1">
      <c r="A242" s="39"/>
      <c r="B242" s="40"/>
      <c r="C242" s="220" t="s">
        <v>228</v>
      </c>
      <c r="D242" s="220" t="s">
        <v>135</v>
      </c>
      <c r="E242" s="221" t="s">
        <v>201</v>
      </c>
      <c r="F242" s="222" t="s">
        <v>202</v>
      </c>
      <c r="G242" s="223" t="s">
        <v>203</v>
      </c>
      <c r="H242" s="224">
        <v>424.80000000000001</v>
      </c>
      <c r="I242" s="225"/>
      <c r="J242" s="226">
        <f>ROUND(I242*H242,2)</f>
        <v>0</v>
      </c>
      <c r="K242" s="227"/>
      <c r="L242" s="45"/>
      <c r="M242" s="228" t="s">
        <v>1</v>
      </c>
      <c r="N242" s="229" t="s">
        <v>40</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139</v>
      </c>
      <c r="AT242" s="232" t="s">
        <v>135</v>
      </c>
      <c r="AU242" s="232" t="s">
        <v>85</v>
      </c>
      <c r="AY242" s="18" t="s">
        <v>133</v>
      </c>
      <c r="BE242" s="233">
        <f>IF(N242="základní",J242,0)</f>
        <v>0</v>
      </c>
      <c r="BF242" s="233">
        <f>IF(N242="snížená",J242,0)</f>
        <v>0</v>
      </c>
      <c r="BG242" s="233">
        <f>IF(N242="zákl. přenesená",J242,0)</f>
        <v>0</v>
      </c>
      <c r="BH242" s="233">
        <f>IF(N242="sníž. přenesená",J242,0)</f>
        <v>0</v>
      </c>
      <c r="BI242" s="233">
        <f>IF(N242="nulová",J242,0)</f>
        <v>0</v>
      </c>
      <c r="BJ242" s="18" t="s">
        <v>83</v>
      </c>
      <c r="BK242" s="233">
        <f>ROUND(I242*H242,2)</f>
        <v>0</v>
      </c>
      <c r="BL242" s="18" t="s">
        <v>139</v>
      </c>
      <c r="BM242" s="232" t="s">
        <v>1220</v>
      </c>
    </row>
    <row r="243" s="14" customFormat="1">
      <c r="A243" s="14"/>
      <c r="B243" s="245"/>
      <c r="C243" s="246"/>
      <c r="D243" s="236" t="s">
        <v>141</v>
      </c>
      <c r="E243" s="247" t="s">
        <v>1</v>
      </c>
      <c r="F243" s="248" t="s">
        <v>1221</v>
      </c>
      <c r="G243" s="246"/>
      <c r="H243" s="249">
        <v>424.80000000000001</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141</v>
      </c>
      <c r="AU243" s="255" t="s">
        <v>85</v>
      </c>
      <c r="AV243" s="14" t="s">
        <v>85</v>
      </c>
      <c r="AW243" s="14" t="s">
        <v>32</v>
      </c>
      <c r="AX243" s="14" t="s">
        <v>83</v>
      </c>
      <c r="AY243" s="255" t="s">
        <v>133</v>
      </c>
    </row>
    <row r="244" s="2" customFormat="1" ht="24.15" customHeight="1">
      <c r="A244" s="39"/>
      <c r="B244" s="40"/>
      <c r="C244" s="220" t="s">
        <v>234</v>
      </c>
      <c r="D244" s="220" t="s">
        <v>135</v>
      </c>
      <c r="E244" s="221" t="s">
        <v>1222</v>
      </c>
      <c r="F244" s="222" t="s">
        <v>1223</v>
      </c>
      <c r="G244" s="223" t="s">
        <v>203</v>
      </c>
      <c r="H244" s="224">
        <v>75.055999999999997</v>
      </c>
      <c r="I244" s="225"/>
      <c r="J244" s="226">
        <f>ROUND(I244*H244,2)</f>
        <v>0</v>
      </c>
      <c r="K244" s="227"/>
      <c r="L244" s="45"/>
      <c r="M244" s="228" t="s">
        <v>1</v>
      </c>
      <c r="N244" s="229" t="s">
        <v>40</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139</v>
      </c>
      <c r="AT244" s="232" t="s">
        <v>135</v>
      </c>
      <c r="AU244" s="232" t="s">
        <v>85</v>
      </c>
      <c r="AY244" s="18" t="s">
        <v>133</v>
      </c>
      <c r="BE244" s="233">
        <f>IF(N244="základní",J244,0)</f>
        <v>0</v>
      </c>
      <c r="BF244" s="233">
        <f>IF(N244="snížená",J244,0)</f>
        <v>0</v>
      </c>
      <c r="BG244" s="233">
        <f>IF(N244="zákl. přenesená",J244,0)</f>
        <v>0</v>
      </c>
      <c r="BH244" s="233">
        <f>IF(N244="sníž. přenesená",J244,0)</f>
        <v>0</v>
      </c>
      <c r="BI244" s="233">
        <f>IF(N244="nulová",J244,0)</f>
        <v>0</v>
      </c>
      <c r="BJ244" s="18" t="s">
        <v>83</v>
      </c>
      <c r="BK244" s="233">
        <f>ROUND(I244*H244,2)</f>
        <v>0</v>
      </c>
      <c r="BL244" s="18" t="s">
        <v>139</v>
      </c>
      <c r="BM244" s="232" t="s">
        <v>1224</v>
      </c>
    </row>
    <row r="245" s="13" customFormat="1">
      <c r="A245" s="13"/>
      <c r="B245" s="234"/>
      <c r="C245" s="235"/>
      <c r="D245" s="236" t="s">
        <v>141</v>
      </c>
      <c r="E245" s="237" t="s">
        <v>1</v>
      </c>
      <c r="F245" s="238" t="s">
        <v>1225</v>
      </c>
      <c r="G245" s="235"/>
      <c r="H245" s="237" t="s">
        <v>1</v>
      </c>
      <c r="I245" s="239"/>
      <c r="J245" s="235"/>
      <c r="K245" s="235"/>
      <c r="L245" s="240"/>
      <c r="M245" s="241"/>
      <c r="N245" s="242"/>
      <c r="O245" s="242"/>
      <c r="P245" s="242"/>
      <c r="Q245" s="242"/>
      <c r="R245" s="242"/>
      <c r="S245" s="242"/>
      <c r="T245" s="243"/>
      <c r="U245" s="13"/>
      <c r="V245" s="13"/>
      <c r="W245" s="13"/>
      <c r="X245" s="13"/>
      <c r="Y245" s="13"/>
      <c r="Z245" s="13"/>
      <c r="AA245" s="13"/>
      <c r="AB245" s="13"/>
      <c r="AC245" s="13"/>
      <c r="AD245" s="13"/>
      <c r="AE245" s="13"/>
      <c r="AT245" s="244" t="s">
        <v>141</v>
      </c>
      <c r="AU245" s="244" t="s">
        <v>85</v>
      </c>
      <c r="AV245" s="13" t="s">
        <v>83</v>
      </c>
      <c r="AW245" s="13" t="s">
        <v>32</v>
      </c>
      <c r="AX245" s="13" t="s">
        <v>75</v>
      </c>
      <c r="AY245" s="244" t="s">
        <v>133</v>
      </c>
    </row>
    <row r="246" s="14" customFormat="1">
      <c r="A246" s="14"/>
      <c r="B246" s="245"/>
      <c r="C246" s="246"/>
      <c r="D246" s="236" t="s">
        <v>141</v>
      </c>
      <c r="E246" s="247" t="s">
        <v>1</v>
      </c>
      <c r="F246" s="248" t="s">
        <v>1226</v>
      </c>
      <c r="G246" s="246"/>
      <c r="H246" s="249">
        <v>42.435000000000002</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141</v>
      </c>
      <c r="AU246" s="255" t="s">
        <v>85</v>
      </c>
      <c r="AV246" s="14" t="s">
        <v>85</v>
      </c>
      <c r="AW246" s="14" t="s">
        <v>32</v>
      </c>
      <c r="AX246" s="14" t="s">
        <v>75</v>
      </c>
      <c r="AY246" s="255" t="s">
        <v>133</v>
      </c>
    </row>
    <row r="247" s="13" customFormat="1">
      <c r="A247" s="13"/>
      <c r="B247" s="234"/>
      <c r="C247" s="235"/>
      <c r="D247" s="236" t="s">
        <v>141</v>
      </c>
      <c r="E247" s="237" t="s">
        <v>1</v>
      </c>
      <c r="F247" s="238" t="s">
        <v>1227</v>
      </c>
      <c r="G247" s="235"/>
      <c r="H247" s="237" t="s">
        <v>1</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141</v>
      </c>
      <c r="AU247" s="244" t="s">
        <v>85</v>
      </c>
      <c r="AV247" s="13" t="s">
        <v>83</v>
      </c>
      <c r="AW247" s="13" t="s">
        <v>32</v>
      </c>
      <c r="AX247" s="13" t="s">
        <v>75</v>
      </c>
      <c r="AY247" s="244" t="s">
        <v>133</v>
      </c>
    </row>
    <row r="248" s="14" customFormat="1">
      <c r="A248" s="14"/>
      <c r="B248" s="245"/>
      <c r="C248" s="246"/>
      <c r="D248" s="236" t="s">
        <v>141</v>
      </c>
      <c r="E248" s="247" t="s">
        <v>1</v>
      </c>
      <c r="F248" s="248" t="s">
        <v>1228</v>
      </c>
      <c r="G248" s="246"/>
      <c r="H248" s="249">
        <v>89.391999999999996</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141</v>
      </c>
      <c r="AU248" s="255" t="s">
        <v>85</v>
      </c>
      <c r="AV248" s="14" t="s">
        <v>85</v>
      </c>
      <c r="AW248" s="14" t="s">
        <v>32</v>
      </c>
      <c r="AX248" s="14" t="s">
        <v>75</v>
      </c>
      <c r="AY248" s="255" t="s">
        <v>133</v>
      </c>
    </row>
    <row r="249" s="13" customFormat="1">
      <c r="A249" s="13"/>
      <c r="B249" s="234"/>
      <c r="C249" s="235"/>
      <c r="D249" s="236" t="s">
        <v>141</v>
      </c>
      <c r="E249" s="237" t="s">
        <v>1</v>
      </c>
      <c r="F249" s="238" t="s">
        <v>1229</v>
      </c>
      <c r="G249" s="235"/>
      <c r="H249" s="237" t="s">
        <v>1</v>
      </c>
      <c r="I249" s="239"/>
      <c r="J249" s="235"/>
      <c r="K249" s="235"/>
      <c r="L249" s="240"/>
      <c r="M249" s="241"/>
      <c r="N249" s="242"/>
      <c r="O249" s="242"/>
      <c r="P249" s="242"/>
      <c r="Q249" s="242"/>
      <c r="R249" s="242"/>
      <c r="S249" s="242"/>
      <c r="T249" s="243"/>
      <c r="U249" s="13"/>
      <c r="V249" s="13"/>
      <c r="W249" s="13"/>
      <c r="X249" s="13"/>
      <c r="Y249" s="13"/>
      <c r="Z249" s="13"/>
      <c r="AA249" s="13"/>
      <c r="AB249" s="13"/>
      <c r="AC249" s="13"/>
      <c r="AD249" s="13"/>
      <c r="AE249" s="13"/>
      <c r="AT249" s="244" t="s">
        <v>141</v>
      </c>
      <c r="AU249" s="244" t="s">
        <v>85</v>
      </c>
      <c r="AV249" s="13" t="s">
        <v>83</v>
      </c>
      <c r="AW249" s="13" t="s">
        <v>32</v>
      </c>
      <c r="AX249" s="13" t="s">
        <v>75</v>
      </c>
      <c r="AY249" s="244" t="s">
        <v>133</v>
      </c>
    </row>
    <row r="250" s="14" customFormat="1">
      <c r="A250" s="14"/>
      <c r="B250" s="245"/>
      <c r="C250" s="246"/>
      <c r="D250" s="236" t="s">
        <v>141</v>
      </c>
      <c r="E250" s="247" t="s">
        <v>1</v>
      </c>
      <c r="F250" s="248" t="s">
        <v>1230</v>
      </c>
      <c r="G250" s="246"/>
      <c r="H250" s="249">
        <v>100.94199999999999</v>
      </c>
      <c r="I250" s="250"/>
      <c r="J250" s="246"/>
      <c r="K250" s="246"/>
      <c r="L250" s="251"/>
      <c r="M250" s="252"/>
      <c r="N250" s="253"/>
      <c r="O250" s="253"/>
      <c r="P250" s="253"/>
      <c r="Q250" s="253"/>
      <c r="R250" s="253"/>
      <c r="S250" s="253"/>
      <c r="T250" s="254"/>
      <c r="U250" s="14"/>
      <c r="V250" s="14"/>
      <c r="W250" s="14"/>
      <c r="X250" s="14"/>
      <c r="Y250" s="14"/>
      <c r="Z250" s="14"/>
      <c r="AA250" s="14"/>
      <c r="AB250" s="14"/>
      <c r="AC250" s="14"/>
      <c r="AD250" s="14"/>
      <c r="AE250" s="14"/>
      <c r="AT250" s="255" t="s">
        <v>141</v>
      </c>
      <c r="AU250" s="255" t="s">
        <v>85</v>
      </c>
      <c r="AV250" s="14" t="s">
        <v>85</v>
      </c>
      <c r="AW250" s="14" t="s">
        <v>32</v>
      </c>
      <c r="AX250" s="14" t="s">
        <v>75</v>
      </c>
      <c r="AY250" s="255" t="s">
        <v>133</v>
      </c>
    </row>
    <row r="251" s="13" customFormat="1">
      <c r="A251" s="13"/>
      <c r="B251" s="234"/>
      <c r="C251" s="235"/>
      <c r="D251" s="236" t="s">
        <v>141</v>
      </c>
      <c r="E251" s="237" t="s">
        <v>1</v>
      </c>
      <c r="F251" s="238" t="s">
        <v>1231</v>
      </c>
      <c r="G251" s="235"/>
      <c r="H251" s="237" t="s">
        <v>1</v>
      </c>
      <c r="I251" s="239"/>
      <c r="J251" s="235"/>
      <c r="K251" s="235"/>
      <c r="L251" s="240"/>
      <c r="M251" s="241"/>
      <c r="N251" s="242"/>
      <c r="O251" s="242"/>
      <c r="P251" s="242"/>
      <c r="Q251" s="242"/>
      <c r="R251" s="242"/>
      <c r="S251" s="242"/>
      <c r="T251" s="243"/>
      <c r="U251" s="13"/>
      <c r="V251" s="13"/>
      <c r="W251" s="13"/>
      <c r="X251" s="13"/>
      <c r="Y251" s="13"/>
      <c r="Z251" s="13"/>
      <c r="AA251" s="13"/>
      <c r="AB251" s="13"/>
      <c r="AC251" s="13"/>
      <c r="AD251" s="13"/>
      <c r="AE251" s="13"/>
      <c r="AT251" s="244" t="s">
        <v>141</v>
      </c>
      <c r="AU251" s="244" t="s">
        <v>85</v>
      </c>
      <c r="AV251" s="13" t="s">
        <v>83</v>
      </c>
      <c r="AW251" s="13" t="s">
        <v>32</v>
      </c>
      <c r="AX251" s="13" t="s">
        <v>75</v>
      </c>
      <c r="AY251" s="244" t="s">
        <v>133</v>
      </c>
    </row>
    <row r="252" s="14" customFormat="1">
      <c r="A252" s="14"/>
      <c r="B252" s="245"/>
      <c r="C252" s="246"/>
      <c r="D252" s="236" t="s">
        <v>141</v>
      </c>
      <c r="E252" s="247" t="s">
        <v>1</v>
      </c>
      <c r="F252" s="248" t="s">
        <v>1232</v>
      </c>
      <c r="G252" s="246"/>
      <c r="H252" s="249">
        <v>91.519999999999996</v>
      </c>
      <c r="I252" s="250"/>
      <c r="J252" s="246"/>
      <c r="K252" s="246"/>
      <c r="L252" s="251"/>
      <c r="M252" s="252"/>
      <c r="N252" s="253"/>
      <c r="O252" s="253"/>
      <c r="P252" s="253"/>
      <c r="Q252" s="253"/>
      <c r="R252" s="253"/>
      <c r="S252" s="253"/>
      <c r="T252" s="254"/>
      <c r="U252" s="14"/>
      <c r="V252" s="14"/>
      <c r="W252" s="14"/>
      <c r="X252" s="14"/>
      <c r="Y252" s="14"/>
      <c r="Z252" s="14"/>
      <c r="AA252" s="14"/>
      <c r="AB252" s="14"/>
      <c r="AC252" s="14"/>
      <c r="AD252" s="14"/>
      <c r="AE252" s="14"/>
      <c r="AT252" s="255" t="s">
        <v>141</v>
      </c>
      <c r="AU252" s="255" t="s">
        <v>85</v>
      </c>
      <c r="AV252" s="14" t="s">
        <v>85</v>
      </c>
      <c r="AW252" s="14" t="s">
        <v>32</v>
      </c>
      <c r="AX252" s="14" t="s">
        <v>75</v>
      </c>
      <c r="AY252" s="255" t="s">
        <v>133</v>
      </c>
    </row>
    <row r="253" s="13" customFormat="1">
      <c r="A253" s="13"/>
      <c r="B253" s="234"/>
      <c r="C253" s="235"/>
      <c r="D253" s="236" t="s">
        <v>141</v>
      </c>
      <c r="E253" s="237" t="s">
        <v>1</v>
      </c>
      <c r="F253" s="238" t="s">
        <v>1233</v>
      </c>
      <c r="G253" s="235"/>
      <c r="H253" s="237" t="s">
        <v>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141</v>
      </c>
      <c r="AU253" s="244" t="s">
        <v>85</v>
      </c>
      <c r="AV253" s="13" t="s">
        <v>83</v>
      </c>
      <c r="AW253" s="13" t="s">
        <v>32</v>
      </c>
      <c r="AX253" s="13" t="s">
        <v>75</v>
      </c>
      <c r="AY253" s="244" t="s">
        <v>133</v>
      </c>
    </row>
    <row r="254" s="14" customFormat="1">
      <c r="A254" s="14"/>
      <c r="B254" s="245"/>
      <c r="C254" s="246"/>
      <c r="D254" s="236" t="s">
        <v>141</v>
      </c>
      <c r="E254" s="247" t="s">
        <v>1</v>
      </c>
      <c r="F254" s="248" t="s">
        <v>1234</v>
      </c>
      <c r="G254" s="246"/>
      <c r="H254" s="249">
        <v>91.212000000000003</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141</v>
      </c>
      <c r="AU254" s="255" t="s">
        <v>85</v>
      </c>
      <c r="AV254" s="14" t="s">
        <v>85</v>
      </c>
      <c r="AW254" s="14" t="s">
        <v>32</v>
      </c>
      <c r="AX254" s="14" t="s">
        <v>75</v>
      </c>
      <c r="AY254" s="255" t="s">
        <v>133</v>
      </c>
    </row>
    <row r="255" s="13" customFormat="1">
      <c r="A255" s="13"/>
      <c r="B255" s="234"/>
      <c r="C255" s="235"/>
      <c r="D255" s="236" t="s">
        <v>141</v>
      </c>
      <c r="E255" s="237" t="s">
        <v>1</v>
      </c>
      <c r="F255" s="238" t="s">
        <v>1235</v>
      </c>
      <c r="G255" s="235"/>
      <c r="H255" s="237" t="s">
        <v>1</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141</v>
      </c>
      <c r="AU255" s="244" t="s">
        <v>85</v>
      </c>
      <c r="AV255" s="13" t="s">
        <v>83</v>
      </c>
      <c r="AW255" s="13" t="s">
        <v>32</v>
      </c>
      <c r="AX255" s="13" t="s">
        <v>75</v>
      </c>
      <c r="AY255" s="244" t="s">
        <v>133</v>
      </c>
    </row>
    <row r="256" s="14" customFormat="1">
      <c r="A256" s="14"/>
      <c r="B256" s="245"/>
      <c r="C256" s="246"/>
      <c r="D256" s="236" t="s">
        <v>141</v>
      </c>
      <c r="E256" s="247" t="s">
        <v>1</v>
      </c>
      <c r="F256" s="248" t="s">
        <v>1236</v>
      </c>
      <c r="G256" s="246"/>
      <c r="H256" s="249">
        <v>82.094999999999999</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141</v>
      </c>
      <c r="AU256" s="255" t="s">
        <v>85</v>
      </c>
      <c r="AV256" s="14" t="s">
        <v>85</v>
      </c>
      <c r="AW256" s="14" t="s">
        <v>32</v>
      </c>
      <c r="AX256" s="14" t="s">
        <v>75</v>
      </c>
      <c r="AY256" s="255" t="s">
        <v>133</v>
      </c>
    </row>
    <row r="257" s="16" customFormat="1">
      <c r="A257" s="16"/>
      <c r="B257" s="267"/>
      <c r="C257" s="268"/>
      <c r="D257" s="236" t="s">
        <v>141</v>
      </c>
      <c r="E257" s="269" t="s">
        <v>1</v>
      </c>
      <c r="F257" s="270" t="s">
        <v>214</v>
      </c>
      <c r="G257" s="268"/>
      <c r="H257" s="271">
        <v>497.596</v>
      </c>
      <c r="I257" s="272"/>
      <c r="J257" s="268"/>
      <c r="K257" s="268"/>
      <c r="L257" s="273"/>
      <c r="M257" s="274"/>
      <c r="N257" s="275"/>
      <c r="O257" s="275"/>
      <c r="P257" s="275"/>
      <c r="Q257" s="275"/>
      <c r="R257" s="275"/>
      <c r="S257" s="275"/>
      <c r="T257" s="276"/>
      <c r="U257" s="16"/>
      <c r="V257" s="16"/>
      <c r="W257" s="16"/>
      <c r="X257" s="16"/>
      <c r="Y257" s="16"/>
      <c r="Z257" s="16"/>
      <c r="AA257" s="16"/>
      <c r="AB257" s="16"/>
      <c r="AC257" s="16"/>
      <c r="AD257" s="16"/>
      <c r="AE257" s="16"/>
      <c r="AT257" s="277" t="s">
        <v>141</v>
      </c>
      <c r="AU257" s="277" t="s">
        <v>85</v>
      </c>
      <c r="AV257" s="16" t="s">
        <v>153</v>
      </c>
      <c r="AW257" s="16" t="s">
        <v>32</v>
      </c>
      <c r="AX257" s="16" t="s">
        <v>75</v>
      </c>
      <c r="AY257" s="277" t="s">
        <v>133</v>
      </c>
    </row>
    <row r="258" s="13" customFormat="1">
      <c r="A258" s="13"/>
      <c r="B258" s="234"/>
      <c r="C258" s="235"/>
      <c r="D258" s="236" t="s">
        <v>141</v>
      </c>
      <c r="E258" s="237" t="s">
        <v>1</v>
      </c>
      <c r="F258" s="238" t="s">
        <v>1237</v>
      </c>
      <c r="G258" s="235"/>
      <c r="H258" s="237" t="s">
        <v>1</v>
      </c>
      <c r="I258" s="239"/>
      <c r="J258" s="235"/>
      <c r="K258" s="235"/>
      <c r="L258" s="240"/>
      <c r="M258" s="241"/>
      <c r="N258" s="242"/>
      <c r="O258" s="242"/>
      <c r="P258" s="242"/>
      <c r="Q258" s="242"/>
      <c r="R258" s="242"/>
      <c r="S258" s="242"/>
      <c r="T258" s="243"/>
      <c r="U258" s="13"/>
      <c r="V258" s="13"/>
      <c r="W258" s="13"/>
      <c r="X258" s="13"/>
      <c r="Y258" s="13"/>
      <c r="Z258" s="13"/>
      <c r="AA258" s="13"/>
      <c r="AB258" s="13"/>
      <c r="AC258" s="13"/>
      <c r="AD258" s="13"/>
      <c r="AE258" s="13"/>
      <c r="AT258" s="244" t="s">
        <v>141</v>
      </c>
      <c r="AU258" s="244" t="s">
        <v>85</v>
      </c>
      <c r="AV258" s="13" t="s">
        <v>83</v>
      </c>
      <c r="AW258" s="13" t="s">
        <v>32</v>
      </c>
      <c r="AX258" s="13" t="s">
        <v>75</v>
      </c>
      <c r="AY258" s="244" t="s">
        <v>133</v>
      </c>
    </row>
    <row r="259" s="13" customFormat="1">
      <c r="A259" s="13"/>
      <c r="B259" s="234"/>
      <c r="C259" s="235"/>
      <c r="D259" s="236" t="s">
        <v>141</v>
      </c>
      <c r="E259" s="237" t="s">
        <v>1</v>
      </c>
      <c r="F259" s="238" t="s">
        <v>1238</v>
      </c>
      <c r="G259" s="235"/>
      <c r="H259" s="237" t="s">
        <v>1</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141</v>
      </c>
      <c r="AU259" s="244" t="s">
        <v>85</v>
      </c>
      <c r="AV259" s="13" t="s">
        <v>83</v>
      </c>
      <c r="AW259" s="13" t="s">
        <v>32</v>
      </c>
      <c r="AX259" s="13" t="s">
        <v>75</v>
      </c>
      <c r="AY259" s="244" t="s">
        <v>133</v>
      </c>
    </row>
    <row r="260" s="14" customFormat="1">
      <c r="A260" s="14"/>
      <c r="B260" s="245"/>
      <c r="C260" s="246"/>
      <c r="D260" s="236" t="s">
        <v>141</v>
      </c>
      <c r="E260" s="247" t="s">
        <v>1</v>
      </c>
      <c r="F260" s="248" t="s">
        <v>1239</v>
      </c>
      <c r="G260" s="246"/>
      <c r="H260" s="249">
        <v>19.096</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141</v>
      </c>
      <c r="AU260" s="255" t="s">
        <v>85</v>
      </c>
      <c r="AV260" s="14" t="s">
        <v>85</v>
      </c>
      <c r="AW260" s="14" t="s">
        <v>32</v>
      </c>
      <c r="AX260" s="14" t="s">
        <v>75</v>
      </c>
      <c r="AY260" s="255" t="s">
        <v>133</v>
      </c>
    </row>
    <row r="261" s="13" customFormat="1">
      <c r="A261" s="13"/>
      <c r="B261" s="234"/>
      <c r="C261" s="235"/>
      <c r="D261" s="236" t="s">
        <v>141</v>
      </c>
      <c r="E261" s="237" t="s">
        <v>1</v>
      </c>
      <c r="F261" s="238" t="s">
        <v>1240</v>
      </c>
      <c r="G261" s="235"/>
      <c r="H261" s="237" t="s">
        <v>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141</v>
      </c>
      <c r="AU261" s="244" t="s">
        <v>85</v>
      </c>
      <c r="AV261" s="13" t="s">
        <v>83</v>
      </c>
      <c r="AW261" s="13" t="s">
        <v>32</v>
      </c>
      <c r="AX261" s="13" t="s">
        <v>75</v>
      </c>
      <c r="AY261" s="244" t="s">
        <v>133</v>
      </c>
    </row>
    <row r="262" s="14" customFormat="1">
      <c r="A262" s="14"/>
      <c r="B262" s="245"/>
      <c r="C262" s="246"/>
      <c r="D262" s="236" t="s">
        <v>141</v>
      </c>
      <c r="E262" s="247" t="s">
        <v>1</v>
      </c>
      <c r="F262" s="248" t="s">
        <v>1241</v>
      </c>
      <c r="G262" s="246"/>
      <c r="H262" s="249">
        <v>55.960000000000001</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141</v>
      </c>
      <c r="AU262" s="255" t="s">
        <v>85</v>
      </c>
      <c r="AV262" s="14" t="s">
        <v>85</v>
      </c>
      <c r="AW262" s="14" t="s">
        <v>32</v>
      </c>
      <c r="AX262" s="14" t="s">
        <v>75</v>
      </c>
      <c r="AY262" s="255" t="s">
        <v>133</v>
      </c>
    </row>
    <row r="263" s="13" customFormat="1">
      <c r="A263" s="13"/>
      <c r="B263" s="234"/>
      <c r="C263" s="235"/>
      <c r="D263" s="236" t="s">
        <v>141</v>
      </c>
      <c r="E263" s="237" t="s">
        <v>1</v>
      </c>
      <c r="F263" s="238" t="s">
        <v>1242</v>
      </c>
      <c r="G263" s="235"/>
      <c r="H263" s="237" t="s">
        <v>1</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141</v>
      </c>
      <c r="AU263" s="244" t="s">
        <v>85</v>
      </c>
      <c r="AV263" s="13" t="s">
        <v>83</v>
      </c>
      <c r="AW263" s="13" t="s">
        <v>32</v>
      </c>
      <c r="AX263" s="13" t="s">
        <v>75</v>
      </c>
      <c r="AY263" s="244" t="s">
        <v>133</v>
      </c>
    </row>
    <row r="264" s="14" customFormat="1">
      <c r="A264" s="14"/>
      <c r="B264" s="245"/>
      <c r="C264" s="246"/>
      <c r="D264" s="236" t="s">
        <v>141</v>
      </c>
      <c r="E264" s="247" t="s">
        <v>1</v>
      </c>
      <c r="F264" s="248" t="s">
        <v>1243</v>
      </c>
      <c r="G264" s="246"/>
      <c r="H264" s="249">
        <v>75.055999999999997</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141</v>
      </c>
      <c r="AU264" s="255" t="s">
        <v>85</v>
      </c>
      <c r="AV264" s="14" t="s">
        <v>85</v>
      </c>
      <c r="AW264" s="14" t="s">
        <v>32</v>
      </c>
      <c r="AX264" s="14" t="s">
        <v>83</v>
      </c>
      <c r="AY264" s="255" t="s">
        <v>133</v>
      </c>
    </row>
    <row r="265" s="2" customFormat="1" ht="24.15" customHeight="1">
      <c r="A265" s="39"/>
      <c r="B265" s="40"/>
      <c r="C265" s="220" t="s">
        <v>241</v>
      </c>
      <c r="D265" s="220" t="s">
        <v>135</v>
      </c>
      <c r="E265" s="221" t="s">
        <v>1244</v>
      </c>
      <c r="F265" s="222" t="s">
        <v>1245</v>
      </c>
      <c r="G265" s="223" t="s">
        <v>203</v>
      </c>
      <c r="H265" s="224">
        <v>124.651</v>
      </c>
      <c r="I265" s="225"/>
      <c r="J265" s="226">
        <f>ROUND(I265*H265,2)</f>
        <v>0</v>
      </c>
      <c r="K265" s="227"/>
      <c r="L265" s="45"/>
      <c r="M265" s="228" t="s">
        <v>1</v>
      </c>
      <c r="N265" s="229" t="s">
        <v>40</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139</v>
      </c>
      <c r="AT265" s="232" t="s">
        <v>135</v>
      </c>
      <c r="AU265" s="232" t="s">
        <v>85</v>
      </c>
      <c r="AY265" s="18" t="s">
        <v>133</v>
      </c>
      <c r="BE265" s="233">
        <f>IF(N265="základní",J265,0)</f>
        <v>0</v>
      </c>
      <c r="BF265" s="233">
        <f>IF(N265="snížená",J265,0)</f>
        <v>0</v>
      </c>
      <c r="BG265" s="233">
        <f>IF(N265="zákl. přenesená",J265,0)</f>
        <v>0</v>
      </c>
      <c r="BH265" s="233">
        <f>IF(N265="sníž. přenesená",J265,0)</f>
        <v>0</v>
      </c>
      <c r="BI265" s="233">
        <f>IF(N265="nulová",J265,0)</f>
        <v>0</v>
      </c>
      <c r="BJ265" s="18" t="s">
        <v>83</v>
      </c>
      <c r="BK265" s="233">
        <f>ROUND(I265*H265,2)</f>
        <v>0</v>
      </c>
      <c r="BL265" s="18" t="s">
        <v>139</v>
      </c>
      <c r="BM265" s="232" t="s">
        <v>1246</v>
      </c>
    </row>
    <row r="266" s="13" customFormat="1">
      <c r="A266" s="13"/>
      <c r="B266" s="234"/>
      <c r="C266" s="235"/>
      <c r="D266" s="236" t="s">
        <v>141</v>
      </c>
      <c r="E266" s="237" t="s">
        <v>1</v>
      </c>
      <c r="F266" s="238" t="s">
        <v>1247</v>
      </c>
      <c r="G266" s="235"/>
      <c r="H266" s="237" t="s">
        <v>1</v>
      </c>
      <c r="I266" s="239"/>
      <c r="J266" s="235"/>
      <c r="K266" s="235"/>
      <c r="L266" s="240"/>
      <c r="M266" s="241"/>
      <c r="N266" s="242"/>
      <c r="O266" s="242"/>
      <c r="P266" s="242"/>
      <c r="Q266" s="242"/>
      <c r="R266" s="242"/>
      <c r="S266" s="242"/>
      <c r="T266" s="243"/>
      <c r="U266" s="13"/>
      <c r="V266" s="13"/>
      <c r="W266" s="13"/>
      <c r="X266" s="13"/>
      <c r="Y266" s="13"/>
      <c r="Z266" s="13"/>
      <c r="AA266" s="13"/>
      <c r="AB266" s="13"/>
      <c r="AC266" s="13"/>
      <c r="AD266" s="13"/>
      <c r="AE266" s="13"/>
      <c r="AT266" s="244" t="s">
        <v>141</v>
      </c>
      <c r="AU266" s="244" t="s">
        <v>85</v>
      </c>
      <c r="AV266" s="13" t="s">
        <v>83</v>
      </c>
      <c r="AW266" s="13" t="s">
        <v>32</v>
      </c>
      <c r="AX266" s="13" t="s">
        <v>75</v>
      </c>
      <c r="AY266" s="244" t="s">
        <v>133</v>
      </c>
    </row>
    <row r="267" s="13" customFormat="1">
      <c r="A267" s="13"/>
      <c r="B267" s="234"/>
      <c r="C267" s="235"/>
      <c r="D267" s="236" t="s">
        <v>141</v>
      </c>
      <c r="E267" s="237" t="s">
        <v>1</v>
      </c>
      <c r="F267" s="238" t="s">
        <v>1225</v>
      </c>
      <c r="G267" s="235"/>
      <c r="H267" s="237" t="s">
        <v>1</v>
      </c>
      <c r="I267" s="239"/>
      <c r="J267" s="235"/>
      <c r="K267" s="235"/>
      <c r="L267" s="240"/>
      <c r="M267" s="241"/>
      <c r="N267" s="242"/>
      <c r="O267" s="242"/>
      <c r="P267" s="242"/>
      <c r="Q267" s="242"/>
      <c r="R267" s="242"/>
      <c r="S267" s="242"/>
      <c r="T267" s="243"/>
      <c r="U267" s="13"/>
      <c r="V267" s="13"/>
      <c r="W267" s="13"/>
      <c r="X267" s="13"/>
      <c r="Y267" s="13"/>
      <c r="Z267" s="13"/>
      <c r="AA267" s="13"/>
      <c r="AB267" s="13"/>
      <c r="AC267" s="13"/>
      <c r="AD267" s="13"/>
      <c r="AE267" s="13"/>
      <c r="AT267" s="244" t="s">
        <v>141</v>
      </c>
      <c r="AU267" s="244" t="s">
        <v>85</v>
      </c>
      <c r="AV267" s="13" t="s">
        <v>83</v>
      </c>
      <c r="AW267" s="13" t="s">
        <v>32</v>
      </c>
      <c r="AX267" s="13" t="s">
        <v>75</v>
      </c>
      <c r="AY267" s="244" t="s">
        <v>133</v>
      </c>
    </row>
    <row r="268" s="14" customFormat="1">
      <c r="A268" s="14"/>
      <c r="B268" s="245"/>
      <c r="C268" s="246"/>
      <c r="D268" s="236" t="s">
        <v>141</v>
      </c>
      <c r="E268" s="247" t="s">
        <v>1</v>
      </c>
      <c r="F268" s="248" t="s">
        <v>1226</v>
      </c>
      <c r="G268" s="246"/>
      <c r="H268" s="249">
        <v>42.435000000000002</v>
      </c>
      <c r="I268" s="250"/>
      <c r="J268" s="246"/>
      <c r="K268" s="246"/>
      <c r="L268" s="251"/>
      <c r="M268" s="252"/>
      <c r="N268" s="253"/>
      <c r="O268" s="253"/>
      <c r="P268" s="253"/>
      <c r="Q268" s="253"/>
      <c r="R268" s="253"/>
      <c r="S268" s="253"/>
      <c r="T268" s="254"/>
      <c r="U268" s="14"/>
      <c r="V268" s="14"/>
      <c r="W268" s="14"/>
      <c r="X268" s="14"/>
      <c r="Y268" s="14"/>
      <c r="Z268" s="14"/>
      <c r="AA268" s="14"/>
      <c r="AB268" s="14"/>
      <c r="AC268" s="14"/>
      <c r="AD268" s="14"/>
      <c r="AE268" s="14"/>
      <c r="AT268" s="255" t="s">
        <v>141</v>
      </c>
      <c r="AU268" s="255" t="s">
        <v>85</v>
      </c>
      <c r="AV268" s="14" t="s">
        <v>85</v>
      </c>
      <c r="AW268" s="14" t="s">
        <v>32</v>
      </c>
      <c r="AX268" s="14" t="s">
        <v>75</v>
      </c>
      <c r="AY268" s="255" t="s">
        <v>133</v>
      </c>
    </row>
    <row r="269" s="13" customFormat="1">
      <c r="A269" s="13"/>
      <c r="B269" s="234"/>
      <c r="C269" s="235"/>
      <c r="D269" s="236" t="s">
        <v>141</v>
      </c>
      <c r="E269" s="237" t="s">
        <v>1</v>
      </c>
      <c r="F269" s="238" t="s">
        <v>1227</v>
      </c>
      <c r="G269" s="235"/>
      <c r="H269" s="237" t="s">
        <v>1</v>
      </c>
      <c r="I269" s="239"/>
      <c r="J269" s="235"/>
      <c r="K269" s="235"/>
      <c r="L269" s="240"/>
      <c r="M269" s="241"/>
      <c r="N269" s="242"/>
      <c r="O269" s="242"/>
      <c r="P269" s="242"/>
      <c r="Q269" s="242"/>
      <c r="R269" s="242"/>
      <c r="S269" s="242"/>
      <c r="T269" s="243"/>
      <c r="U269" s="13"/>
      <c r="V269" s="13"/>
      <c r="W269" s="13"/>
      <c r="X269" s="13"/>
      <c r="Y269" s="13"/>
      <c r="Z269" s="13"/>
      <c r="AA269" s="13"/>
      <c r="AB269" s="13"/>
      <c r="AC269" s="13"/>
      <c r="AD269" s="13"/>
      <c r="AE269" s="13"/>
      <c r="AT269" s="244" t="s">
        <v>141</v>
      </c>
      <c r="AU269" s="244" t="s">
        <v>85</v>
      </c>
      <c r="AV269" s="13" t="s">
        <v>83</v>
      </c>
      <c r="AW269" s="13" t="s">
        <v>32</v>
      </c>
      <c r="AX269" s="13" t="s">
        <v>75</v>
      </c>
      <c r="AY269" s="244" t="s">
        <v>133</v>
      </c>
    </row>
    <row r="270" s="14" customFormat="1">
      <c r="A270" s="14"/>
      <c r="B270" s="245"/>
      <c r="C270" s="246"/>
      <c r="D270" s="236" t="s">
        <v>141</v>
      </c>
      <c r="E270" s="247" t="s">
        <v>1</v>
      </c>
      <c r="F270" s="248" t="s">
        <v>1228</v>
      </c>
      <c r="G270" s="246"/>
      <c r="H270" s="249">
        <v>89.391999999999996</v>
      </c>
      <c r="I270" s="250"/>
      <c r="J270" s="246"/>
      <c r="K270" s="246"/>
      <c r="L270" s="251"/>
      <c r="M270" s="252"/>
      <c r="N270" s="253"/>
      <c r="O270" s="253"/>
      <c r="P270" s="253"/>
      <c r="Q270" s="253"/>
      <c r="R270" s="253"/>
      <c r="S270" s="253"/>
      <c r="T270" s="254"/>
      <c r="U270" s="14"/>
      <c r="V270" s="14"/>
      <c r="W270" s="14"/>
      <c r="X270" s="14"/>
      <c r="Y270" s="14"/>
      <c r="Z270" s="14"/>
      <c r="AA270" s="14"/>
      <c r="AB270" s="14"/>
      <c r="AC270" s="14"/>
      <c r="AD270" s="14"/>
      <c r="AE270" s="14"/>
      <c r="AT270" s="255" t="s">
        <v>141</v>
      </c>
      <c r="AU270" s="255" t="s">
        <v>85</v>
      </c>
      <c r="AV270" s="14" t="s">
        <v>85</v>
      </c>
      <c r="AW270" s="14" t="s">
        <v>32</v>
      </c>
      <c r="AX270" s="14" t="s">
        <v>75</v>
      </c>
      <c r="AY270" s="255" t="s">
        <v>133</v>
      </c>
    </row>
    <row r="271" s="13" customFormat="1">
      <c r="A271" s="13"/>
      <c r="B271" s="234"/>
      <c r="C271" s="235"/>
      <c r="D271" s="236" t="s">
        <v>141</v>
      </c>
      <c r="E271" s="237" t="s">
        <v>1</v>
      </c>
      <c r="F271" s="238" t="s">
        <v>1229</v>
      </c>
      <c r="G271" s="235"/>
      <c r="H271" s="237" t="s">
        <v>1</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141</v>
      </c>
      <c r="AU271" s="244" t="s">
        <v>85</v>
      </c>
      <c r="AV271" s="13" t="s">
        <v>83</v>
      </c>
      <c r="AW271" s="13" t="s">
        <v>32</v>
      </c>
      <c r="AX271" s="13" t="s">
        <v>75</v>
      </c>
      <c r="AY271" s="244" t="s">
        <v>133</v>
      </c>
    </row>
    <row r="272" s="14" customFormat="1">
      <c r="A272" s="14"/>
      <c r="B272" s="245"/>
      <c r="C272" s="246"/>
      <c r="D272" s="236" t="s">
        <v>141</v>
      </c>
      <c r="E272" s="247" t="s">
        <v>1</v>
      </c>
      <c r="F272" s="248" t="s">
        <v>1230</v>
      </c>
      <c r="G272" s="246"/>
      <c r="H272" s="249">
        <v>100.94199999999999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141</v>
      </c>
      <c r="AU272" s="255" t="s">
        <v>85</v>
      </c>
      <c r="AV272" s="14" t="s">
        <v>85</v>
      </c>
      <c r="AW272" s="14" t="s">
        <v>32</v>
      </c>
      <c r="AX272" s="14" t="s">
        <v>75</v>
      </c>
      <c r="AY272" s="255" t="s">
        <v>133</v>
      </c>
    </row>
    <row r="273" s="13" customFormat="1">
      <c r="A273" s="13"/>
      <c r="B273" s="234"/>
      <c r="C273" s="235"/>
      <c r="D273" s="236" t="s">
        <v>141</v>
      </c>
      <c r="E273" s="237" t="s">
        <v>1</v>
      </c>
      <c r="F273" s="238" t="s">
        <v>1231</v>
      </c>
      <c r="G273" s="235"/>
      <c r="H273" s="237" t="s">
        <v>1</v>
      </c>
      <c r="I273" s="239"/>
      <c r="J273" s="235"/>
      <c r="K273" s="235"/>
      <c r="L273" s="240"/>
      <c r="M273" s="241"/>
      <c r="N273" s="242"/>
      <c r="O273" s="242"/>
      <c r="P273" s="242"/>
      <c r="Q273" s="242"/>
      <c r="R273" s="242"/>
      <c r="S273" s="242"/>
      <c r="T273" s="243"/>
      <c r="U273" s="13"/>
      <c r="V273" s="13"/>
      <c r="W273" s="13"/>
      <c r="X273" s="13"/>
      <c r="Y273" s="13"/>
      <c r="Z273" s="13"/>
      <c r="AA273" s="13"/>
      <c r="AB273" s="13"/>
      <c r="AC273" s="13"/>
      <c r="AD273" s="13"/>
      <c r="AE273" s="13"/>
      <c r="AT273" s="244" t="s">
        <v>141</v>
      </c>
      <c r="AU273" s="244" t="s">
        <v>85</v>
      </c>
      <c r="AV273" s="13" t="s">
        <v>83</v>
      </c>
      <c r="AW273" s="13" t="s">
        <v>32</v>
      </c>
      <c r="AX273" s="13" t="s">
        <v>75</v>
      </c>
      <c r="AY273" s="244" t="s">
        <v>133</v>
      </c>
    </row>
    <row r="274" s="14" customFormat="1">
      <c r="A274" s="14"/>
      <c r="B274" s="245"/>
      <c r="C274" s="246"/>
      <c r="D274" s="236" t="s">
        <v>141</v>
      </c>
      <c r="E274" s="247" t="s">
        <v>1</v>
      </c>
      <c r="F274" s="248" t="s">
        <v>1232</v>
      </c>
      <c r="G274" s="246"/>
      <c r="H274" s="249">
        <v>91.519999999999996</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141</v>
      </c>
      <c r="AU274" s="255" t="s">
        <v>85</v>
      </c>
      <c r="AV274" s="14" t="s">
        <v>85</v>
      </c>
      <c r="AW274" s="14" t="s">
        <v>32</v>
      </c>
      <c r="AX274" s="14" t="s">
        <v>75</v>
      </c>
      <c r="AY274" s="255" t="s">
        <v>133</v>
      </c>
    </row>
    <row r="275" s="13" customFormat="1">
      <c r="A275" s="13"/>
      <c r="B275" s="234"/>
      <c r="C275" s="235"/>
      <c r="D275" s="236" t="s">
        <v>141</v>
      </c>
      <c r="E275" s="237" t="s">
        <v>1</v>
      </c>
      <c r="F275" s="238" t="s">
        <v>1233</v>
      </c>
      <c r="G275" s="235"/>
      <c r="H275" s="237" t="s">
        <v>1</v>
      </c>
      <c r="I275" s="239"/>
      <c r="J275" s="235"/>
      <c r="K275" s="235"/>
      <c r="L275" s="240"/>
      <c r="M275" s="241"/>
      <c r="N275" s="242"/>
      <c r="O275" s="242"/>
      <c r="P275" s="242"/>
      <c r="Q275" s="242"/>
      <c r="R275" s="242"/>
      <c r="S275" s="242"/>
      <c r="T275" s="243"/>
      <c r="U275" s="13"/>
      <c r="V275" s="13"/>
      <c r="W275" s="13"/>
      <c r="X275" s="13"/>
      <c r="Y275" s="13"/>
      <c r="Z275" s="13"/>
      <c r="AA275" s="13"/>
      <c r="AB275" s="13"/>
      <c r="AC275" s="13"/>
      <c r="AD275" s="13"/>
      <c r="AE275" s="13"/>
      <c r="AT275" s="244" t="s">
        <v>141</v>
      </c>
      <c r="AU275" s="244" t="s">
        <v>85</v>
      </c>
      <c r="AV275" s="13" t="s">
        <v>83</v>
      </c>
      <c r="AW275" s="13" t="s">
        <v>32</v>
      </c>
      <c r="AX275" s="13" t="s">
        <v>75</v>
      </c>
      <c r="AY275" s="244" t="s">
        <v>133</v>
      </c>
    </row>
    <row r="276" s="14" customFormat="1">
      <c r="A276" s="14"/>
      <c r="B276" s="245"/>
      <c r="C276" s="246"/>
      <c r="D276" s="236" t="s">
        <v>141</v>
      </c>
      <c r="E276" s="247" t="s">
        <v>1</v>
      </c>
      <c r="F276" s="248" t="s">
        <v>1234</v>
      </c>
      <c r="G276" s="246"/>
      <c r="H276" s="249">
        <v>91.212000000000003</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141</v>
      </c>
      <c r="AU276" s="255" t="s">
        <v>85</v>
      </c>
      <c r="AV276" s="14" t="s">
        <v>85</v>
      </c>
      <c r="AW276" s="14" t="s">
        <v>32</v>
      </c>
      <c r="AX276" s="14" t="s">
        <v>75</v>
      </c>
      <c r="AY276" s="255" t="s">
        <v>133</v>
      </c>
    </row>
    <row r="277" s="13" customFormat="1">
      <c r="A277" s="13"/>
      <c r="B277" s="234"/>
      <c r="C277" s="235"/>
      <c r="D277" s="236" t="s">
        <v>141</v>
      </c>
      <c r="E277" s="237" t="s">
        <v>1</v>
      </c>
      <c r="F277" s="238" t="s">
        <v>1235</v>
      </c>
      <c r="G277" s="235"/>
      <c r="H277" s="237" t="s">
        <v>1</v>
      </c>
      <c r="I277" s="239"/>
      <c r="J277" s="235"/>
      <c r="K277" s="235"/>
      <c r="L277" s="240"/>
      <c r="M277" s="241"/>
      <c r="N277" s="242"/>
      <c r="O277" s="242"/>
      <c r="P277" s="242"/>
      <c r="Q277" s="242"/>
      <c r="R277" s="242"/>
      <c r="S277" s="242"/>
      <c r="T277" s="243"/>
      <c r="U277" s="13"/>
      <c r="V277" s="13"/>
      <c r="W277" s="13"/>
      <c r="X277" s="13"/>
      <c r="Y277" s="13"/>
      <c r="Z277" s="13"/>
      <c r="AA277" s="13"/>
      <c r="AB277" s="13"/>
      <c r="AC277" s="13"/>
      <c r="AD277" s="13"/>
      <c r="AE277" s="13"/>
      <c r="AT277" s="244" t="s">
        <v>141</v>
      </c>
      <c r="AU277" s="244" t="s">
        <v>85</v>
      </c>
      <c r="AV277" s="13" t="s">
        <v>83</v>
      </c>
      <c r="AW277" s="13" t="s">
        <v>32</v>
      </c>
      <c r="AX277" s="13" t="s">
        <v>75</v>
      </c>
      <c r="AY277" s="244" t="s">
        <v>133</v>
      </c>
    </row>
    <row r="278" s="14" customFormat="1">
      <c r="A278" s="14"/>
      <c r="B278" s="245"/>
      <c r="C278" s="246"/>
      <c r="D278" s="236" t="s">
        <v>141</v>
      </c>
      <c r="E278" s="247" t="s">
        <v>1</v>
      </c>
      <c r="F278" s="248" t="s">
        <v>1236</v>
      </c>
      <c r="G278" s="246"/>
      <c r="H278" s="249">
        <v>82.094999999999999</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141</v>
      </c>
      <c r="AU278" s="255" t="s">
        <v>85</v>
      </c>
      <c r="AV278" s="14" t="s">
        <v>85</v>
      </c>
      <c r="AW278" s="14" t="s">
        <v>32</v>
      </c>
      <c r="AX278" s="14" t="s">
        <v>75</v>
      </c>
      <c r="AY278" s="255" t="s">
        <v>133</v>
      </c>
    </row>
    <row r="279" s="16" customFormat="1">
      <c r="A279" s="16"/>
      <c r="B279" s="267"/>
      <c r="C279" s="268"/>
      <c r="D279" s="236" t="s">
        <v>141</v>
      </c>
      <c r="E279" s="269" t="s">
        <v>1</v>
      </c>
      <c r="F279" s="270" t="s">
        <v>214</v>
      </c>
      <c r="G279" s="268"/>
      <c r="H279" s="271">
        <v>497.596</v>
      </c>
      <c r="I279" s="272"/>
      <c r="J279" s="268"/>
      <c r="K279" s="268"/>
      <c r="L279" s="273"/>
      <c r="M279" s="274"/>
      <c r="N279" s="275"/>
      <c r="O279" s="275"/>
      <c r="P279" s="275"/>
      <c r="Q279" s="275"/>
      <c r="R279" s="275"/>
      <c r="S279" s="275"/>
      <c r="T279" s="276"/>
      <c r="U279" s="16"/>
      <c r="V279" s="16"/>
      <c r="W279" s="16"/>
      <c r="X279" s="16"/>
      <c r="Y279" s="16"/>
      <c r="Z279" s="16"/>
      <c r="AA279" s="16"/>
      <c r="AB279" s="16"/>
      <c r="AC279" s="16"/>
      <c r="AD279" s="16"/>
      <c r="AE279" s="16"/>
      <c r="AT279" s="277" t="s">
        <v>141</v>
      </c>
      <c r="AU279" s="277" t="s">
        <v>85</v>
      </c>
      <c r="AV279" s="16" t="s">
        <v>153</v>
      </c>
      <c r="AW279" s="16" t="s">
        <v>32</v>
      </c>
      <c r="AX279" s="16" t="s">
        <v>75</v>
      </c>
      <c r="AY279" s="277" t="s">
        <v>133</v>
      </c>
    </row>
    <row r="280" s="13" customFormat="1">
      <c r="A280" s="13"/>
      <c r="B280" s="234"/>
      <c r="C280" s="235"/>
      <c r="D280" s="236" t="s">
        <v>141</v>
      </c>
      <c r="E280" s="237" t="s">
        <v>1</v>
      </c>
      <c r="F280" s="238" t="s">
        <v>1237</v>
      </c>
      <c r="G280" s="235"/>
      <c r="H280" s="237" t="s">
        <v>1</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141</v>
      </c>
      <c r="AU280" s="244" t="s">
        <v>85</v>
      </c>
      <c r="AV280" s="13" t="s">
        <v>83</v>
      </c>
      <c r="AW280" s="13" t="s">
        <v>32</v>
      </c>
      <c r="AX280" s="13" t="s">
        <v>75</v>
      </c>
      <c r="AY280" s="244" t="s">
        <v>133</v>
      </c>
    </row>
    <row r="281" s="13" customFormat="1">
      <c r="A281" s="13"/>
      <c r="B281" s="234"/>
      <c r="C281" s="235"/>
      <c r="D281" s="236" t="s">
        <v>141</v>
      </c>
      <c r="E281" s="237" t="s">
        <v>1</v>
      </c>
      <c r="F281" s="238" t="s">
        <v>1248</v>
      </c>
      <c r="G281" s="235"/>
      <c r="H281" s="237" t="s">
        <v>1</v>
      </c>
      <c r="I281" s="239"/>
      <c r="J281" s="235"/>
      <c r="K281" s="235"/>
      <c r="L281" s="240"/>
      <c r="M281" s="241"/>
      <c r="N281" s="242"/>
      <c r="O281" s="242"/>
      <c r="P281" s="242"/>
      <c r="Q281" s="242"/>
      <c r="R281" s="242"/>
      <c r="S281" s="242"/>
      <c r="T281" s="243"/>
      <c r="U281" s="13"/>
      <c r="V281" s="13"/>
      <c r="W281" s="13"/>
      <c r="X281" s="13"/>
      <c r="Y281" s="13"/>
      <c r="Z281" s="13"/>
      <c r="AA281" s="13"/>
      <c r="AB281" s="13"/>
      <c r="AC281" s="13"/>
      <c r="AD281" s="13"/>
      <c r="AE281" s="13"/>
      <c r="AT281" s="244" t="s">
        <v>141</v>
      </c>
      <c r="AU281" s="244" t="s">
        <v>85</v>
      </c>
      <c r="AV281" s="13" t="s">
        <v>83</v>
      </c>
      <c r="AW281" s="13" t="s">
        <v>32</v>
      </c>
      <c r="AX281" s="13" t="s">
        <v>75</v>
      </c>
      <c r="AY281" s="244" t="s">
        <v>133</v>
      </c>
    </row>
    <row r="282" s="14" customFormat="1">
      <c r="A282" s="14"/>
      <c r="B282" s="245"/>
      <c r="C282" s="246"/>
      <c r="D282" s="236" t="s">
        <v>141</v>
      </c>
      <c r="E282" s="247" t="s">
        <v>1</v>
      </c>
      <c r="F282" s="248" t="s">
        <v>1249</v>
      </c>
      <c r="G282" s="246"/>
      <c r="H282" s="249">
        <v>12.731</v>
      </c>
      <c r="I282" s="250"/>
      <c r="J282" s="246"/>
      <c r="K282" s="246"/>
      <c r="L282" s="251"/>
      <c r="M282" s="252"/>
      <c r="N282" s="253"/>
      <c r="O282" s="253"/>
      <c r="P282" s="253"/>
      <c r="Q282" s="253"/>
      <c r="R282" s="253"/>
      <c r="S282" s="253"/>
      <c r="T282" s="254"/>
      <c r="U282" s="14"/>
      <c r="V282" s="14"/>
      <c r="W282" s="14"/>
      <c r="X282" s="14"/>
      <c r="Y282" s="14"/>
      <c r="Z282" s="14"/>
      <c r="AA282" s="14"/>
      <c r="AB282" s="14"/>
      <c r="AC282" s="14"/>
      <c r="AD282" s="14"/>
      <c r="AE282" s="14"/>
      <c r="AT282" s="255" t="s">
        <v>141</v>
      </c>
      <c r="AU282" s="255" t="s">
        <v>85</v>
      </c>
      <c r="AV282" s="14" t="s">
        <v>85</v>
      </c>
      <c r="AW282" s="14" t="s">
        <v>32</v>
      </c>
      <c r="AX282" s="14" t="s">
        <v>75</v>
      </c>
      <c r="AY282" s="255" t="s">
        <v>133</v>
      </c>
    </row>
    <row r="283" s="13" customFormat="1">
      <c r="A283" s="13"/>
      <c r="B283" s="234"/>
      <c r="C283" s="235"/>
      <c r="D283" s="236" t="s">
        <v>141</v>
      </c>
      <c r="E283" s="237" t="s">
        <v>1</v>
      </c>
      <c r="F283" s="238" t="s">
        <v>1250</v>
      </c>
      <c r="G283" s="235"/>
      <c r="H283" s="237" t="s">
        <v>1</v>
      </c>
      <c r="I283" s="239"/>
      <c r="J283" s="235"/>
      <c r="K283" s="235"/>
      <c r="L283" s="240"/>
      <c r="M283" s="241"/>
      <c r="N283" s="242"/>
      <c r="O283" s="242"/>
      <c r="P283" s="242"/>
      <c r="Q283" s="242"/>
      <c r="R283" s="242"/>
      <c r="S283" s="242"/>
      <c r="T283" s="243"/>
      <c r="U283" s="13"/>
      <c r="V283" s="13"/>
      <c r="W283" s="13"/>
      <c r="X283" s="13"/>
      <c r="Y283" s="13"/>
      <c r="Z283" s="13"/>
      <c r="AA283" s="13"/>
      <c r="AB283" s="13"/>
      <c r="AC283" s="13"/>
      <c r="AD283" s="13"/>
      <c r="AE283" s="13"/>
      <c r="AT283" s="244" t="s">
        <v>141</v>
      </c>
      <c r="AU283" s="244" t="s">
        <v>85</v>
      </c>
      <c r="AV283" s="13" t="s">
        <v>83</v>
      </c>
      <c r="AW283" s="13" t="s">
        <v>32</v>
      </c>
      <c r="AX283" s="13" t="s">
        <v>75</v>
      </c>
      <c r="AY283" s="244" t="s">
        <v>133</v>
      </c>
    </row>
    <row r="284" s="14" customFormat="1">
      <c r="A284" s="14"/>
      <c r="B284" s="245"/>
      <c r="C284" s="246"/>
      <c r="D284" s="236" t="s">
        <v>141</v>
      </c>
      <c r="E284" s="247" t="s">
        <v>1</v>
      </c>
      <c r="F284" s="248" t="s">
        <v>1251</v>
      </c>
      <c r="G284" s="246"/>
      <c r="H284" s="249">
        <v>111.92</v>
      </c>
      <c r="I284" s="250"/>
      <c r="J284" s="246"/>
      <c r="K284" s="246"/>
      <c r="L284" s="251"/>
      <c r="M284" s="252"/>
      <c r="N284" s="253"/>
      <c r="O284" s="253"/>
      <c r="P284" s="253"/>
      <c r="Q284" s="253"/>
      <c r="R284" s="253"/>
      <c r="S284" s="253"/>
      <c r="T284" s="254"/>
      <c r="U284" s="14"/>
      <c r="V284" s="14"/>
      <c r="W284" s="14"/>
      <c r="X284" s="14"/>
      <c r="Y284" s="14"/>
      <c r="Z284" s="14"/>
      <c r="AA284" s="14"/>
      <c r="AB284" s="14"/>
      <c r="AC284" s="14"/>
      <c r="AD284" s="14"/>
      <c r="AE284" s="14"/>
      <c r="AT284" s="255" t="s">
        <v>141</v>
      </c>
      <c r="AU284" s="255" t="s">
        <v>85</v>
      </c>
      <c r="AV284" s="14" t="s">
        <v>85</v>
      </c>
      <c r="AW284" s="14" t="s">
        <v>32</v>
      </c>
      <c r="AX284" s="14" t="s">
        <v>75</v>
      </c>
      <c r="AY284" s="255" t="s">
        <v>133</v>
      </c>
    </row>
    <row r="285" s="13" customFormat="1">
      <c r="A285" s="13"/>
      <c r="B285" s="234"/>
      <c r="C285" s="235"/>
      <c r="D285" s="236" t="s">
        <v>141</v>
      </c>
      <c r="E285" s="237" t="s">
        <v>1</v>
      </c>
      <c r="F285" s="238" t="s">
        <v>1252</v>
      </c>
      <c r="G285" s="235"/>
      <c r="H285" s="237" t="s">
        <v>1</v>
      </c>
      <c r="I285" s="239"/>
      <c r="J285" s="235"/>
      <c r="K285" s="235"/>
      <c r="L285" s="240"/>
      <c r="M285" s="241"/>
      <c r="N285" s="242"/>
      <c r="O285" s="242"/>
      <c r="P285" s="242"/>
      <c r="Q285" s="242"/>
      <c r="R285" s="242"/>
      <c r="S285" s="242"/>
      <c r="T285" s="243"/>
      <c r="U285" s="13"/>
      <c r="V285" s="13"/>
      <c r="W285" s="13"/>
      <c r="X285" s="13"/>
      <c r="Y285" s="13"/>
      <c r="Z285" s="13"/>
      <c r="AA285" s="13"/>
      <c r="AB285" s="13"/>
      <c r="AC285" s="13"/>
      <c r="AD285" s="13"/>
      <c r="AE285" s="13"/>
      <c r="AT285" s="244" t="s">
        <v>141</v>
      </c>
      <c r="AU285" s="244" t="s">
        <v>85</v>
      </c>
      <c r="AV285" s="13" t="s">
        <v>83</v>
      </c>
      <c r="AW285" s="13" t="s">
        <v>32</v>
      </c>
      <c r="AX285" s="13" t="s">
        <v>75</v>
      </c>
      <c r="AY285" s="244" t="s">
        <v>133</v>
      </c>
    </row>
    <row r="286" s="14" customFormat="1">
      <c r="A286" s="14"/>
      <c r="B286" s="245"/>
      <c r="C286" s="246"/>
      <c r="D286" s="236" t="s">
        <v>141</v>
      </c>
      <c r="E286" s="247" t="s">
        <v>1</v>
      </c>
      <c r="F286" s="248" t="s">
        <v>1253</v>
      </c>
      <c r="G286" s="246"/>
      <c r="H286" s="249">
        <v>124.651</v>
      </c>
      <c r="I286" s="250"/>
      <c r="J286" s="246"/>
      <c r="K286" s="246"/>
      <c r="L286" s="251"/>
      <c r="M286" s="252"/>
      <c r="N286" s="253"/>
      <c r="O286" s="253"/>
      <c r="P286" s="253"/>
      <c r="Q286" s="253"/>
      <c r="R286" s="253"/>
      <c r="S286" s="253"/>
      <c r="T286" s="254"/>
      <c r="U286" s="14"/>
      <c r="V286" s="14"/>
      <c r="W286" s="14"/>
      <c r="X286" s="14"/>
      <c r="Y286" s="14"/>
      <c r="Z286" s="14"/>
      <c r="AA286" s="14"/>
      <c r="AB286" s="14"/>
      <c r="AC286" s="14"/>
      <c r="AD286" s="14"/>
      <c r="AE286" s="14"/>
      <c r="AT286" s="255" t="s">
        <v>141</v>
      </c>
      <c r="AU286" s="255" t="s">
        <v>85</v>
      </c>
      <c r="AV286" s="14" t="s">
        <v>85</v>
      </c>
      <c r="AW286" s="14" t="s">
        <v>32</v>
      </c>
      <c r="AX286" s="14" t="s">
        <v>83</v>
      </c>
      <c r="AY286" s="255" t="s">
        <v>133</v>
      </c>
    </row>
    <row r="287" s="2" customFormat="1" ht="24.15" customHeight="1">
      <c r="A287" s="39"/>
      <c r="B287" s="40"/>
      <c r="C287" s="220" t="s">
        <v>246</v>
      </c>
      <c r="D287" s="220" t="s">
        <v>135</v>
      </c>
      <c r="E287" s="221" t="s">
        <v>1254</v>
      </c>
      <c r="F287" s="222" t="s">
        <v>1255</v>
      </c>
      <c r="G287" s="223" t="s">
        <v>203</v>
      </c>
      <c r="H287" s="224">
        <v>101.75400000000001</v>
      </c>
      <c r="I287" s="225"/>
      <c r="J287" s="226">
        <f>ROUND(I287*H287,2)</f>
        <v>0</v>
      </c>
      <c r="K287" s="227"/>
      <c r="L287" s="45"/>
      <c r="M287" s="228" t="s">
        <v>1</v>
      </c>
      <c r="N287" s="229" t="s">
        <v>40</v>
      </c>
      <c r="O287" s="92"/>
      <c r="P287" s="230">
        <f>O287*H287</f>
        <v>0</v>
      </c>
      <c r="Q287" s="230">
        <v>0</v>
      </c>
      <c r="R287" s="230">
        <f>Q287*H287</f>
        <v>0</v>
      </c>
      <c r="S287" s="230">
        <v>0</v>
      </c>
      <c r="T287" s="231">
        <f>S287*H287</f>
        <v>0</v>
      </c>
      <c r="U287" s="39"/>
      <c r="V287" s="39"/>
      <c r="W287" s="39"/>
      <c r="X287" s="39"/>
      <c r="Y287" s="39"/>
      <c r="Z287" s="39"/>
      <c r="AA287" s="39"/>
      <c r="AB287" s="39"/>
      <c r="AC287" s="39"/>
      <c r="AD287" s="39"/>
      <c r="AE287" s="39"/>
      <c r="AR287" s="232" t="s">
        <v>139</v>
      </c>
      <c r="AT287" s="232" t="s">
        <v>135</v>
      </c>
      <c r="AU287" s="232" t="s">
        <v>85</v>
      </c>
      <c r="AY287" s="18" t="s">
        <v>133</v>
      </c>
      <c r="BE287" s="233">
        <f>IF(N287="základní",J287,0)</f>
        <v>0</v>
      </c>
      <c r="BF287" s="233">
        <f>IF(N287="snížená",J287,0)</f>
        <v>0</v>
      </c>
      <c r="BG287" s="233">
        <f>IF(N287="zákl. přenesená",J287,0)</f>
        <v>0</v>
      </c>
      <c r="BH287" s="233">
        <f>IF(N287="sníž. přenesená",J287,0)</f>
        <v>0</v>
      </c>
      <c r="BI287" s="233">
        <f>IF(N287="nulová",J287,0)</f>
        <v>0</v>
      </c>
      <c r="BJ287" s="18" t="s">
        <v>83</v>
      </c>
      <c r="BK287" s="233">
        <f>ROUND(I287*H287,2)</f>
        <v>0</v>
      </c>
      <c r="BL287" s="18" t="s">
        <v>139</v>
      </c>
      <c r="BM287" s="232" t="s">
        <v>1256</v>
      </c>
    </row>
    <row r="288" s="13" customFormat="1">
      <c r="A288" s="13"/>
      <c r="B288" s="234"/>
      <c r="C288" s="235"/>
      <c r="D288" s="236" t="s">
        <v>141</v>
      </c>
      <c r="E288" s="237" t="s">
        <v>1</v>
      </c>
      <c r="F288" s="238" t="s">
        <v>1247</v>
      </c>
      <c r="G288" s="235"/>
      <c r="H288" s="237" t="s">
        <v>1</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141</v>
      </c>
      <c r="AU288" s="244" t="s">
        <v>85</v>
      </c>
      <c r="AV288" s="13" t="s">
        <v>83</v>
      </c>
      <c r="AW288" s="13" t="s">
        <v>32</v>
      </c>
      <c r="AX288" s="13" t="s">
        <v>75</v>
      </c>
      <c r="AY288" s="244" t="s">
        <v>133</v>
      </c>
    </row>
    <row r="289" s="13" customFormat="1">
      <c r="A289" s="13"/>
      <c r="B289" s="234"/>
      <c r="C289" s="235"/>
      <c r="D289" s="236" t="s">
        <v>141</v>
      </c>
      <c r="E289" s="237" t="s">
        <v>1</v>
      </c>
      <c r="F289" s="238" t="s">
        <v>1225</v>
      </c>
      <c r="G289" s="235"/>
      <c r="H289" s="237" t="s">
        <v>1</v>
      </c>
      <c r="I289" s="239"/>
      <c r="J289" s="235"/>
      <c r="K289" s="235"/>
      <c r="L289" s="240"/>
      <c r="M289" s="241"/>
      <c r="N289" s="242"/>
      <c r="O289" s="242"/>
      <c r="P289" s="242"/>
      <c r="Q289" s="242"/>
      <c r="R289" s="242"/>
      <c r="S289" s="242"/>
      <c r="T289" s="243"/>
      <c r="U289" s="13"/>
      <c r="V289" s="13"/>
      <c r="W289" s="13"/>
      <c r="X289" s="13"/>
      <c r="Y289" s="13"/>
      <c r="Z289" s="13"/>
      <c r="AA289" s="13"/>
      <c r="AB289" s="13"/>
      <c r="AC289" s="13"/>
      <c r="AD289" s="13"/>
      <c r="AE289" s="13"/>
      <c r="AT289" s="244" t="s">
        <v>141</v>
      </c>
      <c r="AU289" s="244" t="s">
        <v>85</v>
      </c>
      <c r="AV289" s="13" t="s">
        <v>83</v>
      </c>
      <c r="AW289" s="13" t="s">
        <v>32</v>
      </c>
      <c r="AX289" s="13" t="s">
        <v>75</v>
      </c>
      <c r="AY289" s="244" t="s">
        <v>133</v>
      </c>
    </row>
    <row r="290" s="14" customFormat="1">
      <c r="A290" s="14"/>
      <c r="B290" s="245"/>
      <c r="C290" s="246"/>
      <c r="D290" s="236" t="s">
        <v>141</v>
      </c>
      <c r="E290" s="247" t="s">
        <v>1</v>
      </c>
      <c r="F290" s="248" t="s">
        <v>1226</v>
      </c>
      <c r="G290" s="246"/>
      <c r="H290" s="249">
        <v>42.435000000000002</v>
      </c>
      <c r="I290" s="250"/>
      <c r="J290" s="246"/>
      <c r="K290" s="246"/>
      <c r="L290" s="251"/>
      <c r="M290" s="252"/>
      <c r="N290" s="253"/>
      <c r="O290" s="253"/>
      <c r="P290" s="253"/>
      <c r="Q290" s="253"/>
      <c r="R290" s="253"/>
      <c r="S290" s="253"/>
      <c r="T290" s="254"/>
      <c r="U290" s="14"/>
      <c r="V290" s="14"/>
      <c r="W290" s="14"/>
      <c r="X290" s="14"/>
      <c r="Y290" s="14"/>
      <c r="Z290" s="14"/>
      <c r="AA290" s="14"/>
      <c r="AB290" s="14"/>
      <c r="AC290" s="14"/>
      <c r="AD290" s="14"/>
      <c r="AE290" s="14"/>
      <c r="AT290" s="255" t="s">
        <v>141</v>
      </c>
      <c r="AU290" s="255" t="s">
        <v>85</v>
      </c>
      <c r="AV290" s="14" t="s">
        <v>85</v>
      </c>
      <c r="AW290" s="14" t="s">
        <v>32</v>
      </c>
      <c r="AX290" s="14" t="s">
        <v>75</v>
      </c>
      <c r="AY290" s="255" t="s">
        <v>133</v>
      </c>
    </row>
    <row r="291" s="13" customFormat="1">
      <c r="A291" s="13"/>
      <c r="B291" s="234"/>
      <c r="C291" s="235"/>
      <c r="D291" s="236" t="s">
        <v>141</v>
      </c>
      <c r="E291" s="237" t="s">
        <v>1</v>
      </c>
      <c r="F291" s="238" t="s">
        <v>1227</v>
      </c>
      <c r="G291" s="235"/>
      <c r="H291" s="237" t="s">
        <v>1</v>
      </c>
      <c r="I291" s="239"/>
      <c r="J291" s="235"/>
      <c r="K291" s="235"/>
      <c r="L291" s="240"/>
      <c r="M291" s="241"/>
      <c r="N291" s="242"/>
      <c r="O291" s="242"/>
      <c r="P291" s="242"/>
      <c r="Q291" s="242"/>
      <c r="R291" s="242"/>
      <c r="S291" s="242"/>
      <c r="T291" s="243"/>
      <c r="U291" s="13"/>
      <c r="V291" s="13"/>
      <c r="W291" s="13"/>
      <c r="X291" s="13"/>
      <c r="Y291" s="13"/>
      <c r="Z291" s="13"/>
      <c r="AA291" s="13"/>
      <c r="AB291" s="13"/>
      <c r="AC291" s="13"/>
      <c r="AD291" s="13"/>
      <c r="AE291" s="13"/>
      <c r="AT291" s="244" t="s">
        <v>141</v>
      </c>
      <c r="AU291" s="244" t="s">
        <v>85</v>
      </c>
      <c r="AV291" s="13" t="s">
        <v>83</v>
      </c>
      <c r="AW291" s="13" t="s">
        <v>32</v>
      </c>
      <c r="AX291" s="13" t="s">
        <v>75</v>
      </c>
      <c r="AY291" s="244" t="s">
        <v>133</v>
      </c>
    </row>
    <row r="292" s="14" customFormat="1">
      <c r="A292" s="14"/>
      <c r="B292" s="245"/>
      <c r="C292" s="246"/>
      <c r="D292" s="236" t="s">
        <v>141</v>
      </c>
      <c r="E292" s="247" t="s">
        <v>1</v>
      </c>
      <c r="F292" s="248" t="s">
        <v>1228</v>
      </c>
      <c r="G292" s="246"/>
      <c r="H292" s="249">
        <v>89.391999999999996</v>
      </c>
      <c r="I292" s="250"/>
      <c r="J292" s="246"/>
      <c r="K292" s="246"/>
      <c r="L292" s="251"/>
      <c r="M292" s="252"/>
      <c r="N292" s="253"/>
      <c r="O292" s="253"/>
      <c r="P292" s="253"/>
      <c r="Q292" s="253"/>
      <c r="R292" s="253"/>
      <c r="S292" s="253"/>
      <c r="T292" s="254"/>
      <c r="U292" s="14"/>
      <c r="V292" s="14"/>
      <c r="W292" s="14"/>
      <c r="X292" s="14"/>
      <c r="Y292" s="14"/>
      <c r="Z292" s="14"/>
      <c r="AA292" s="14"/>
      <c r="AB292" s="14"/>
      <c r="AC292" s="14"/>
      <c r="AD292" s="14"/>
      <c r="AE292" s="14"/>
      <c r="AT292" s="255" t="s">
        <v>141</v>
      </c>
      <c r="AU292" s="255" t="s">
        <v>85</v>
      </c>
      <c r="AV292" s="14" t="s">
        <v>85</v>
      </c>
      <c r="AW292" s="14" t="s">
        <v>32</v>
      </c>
      <c r="AX292" s="14" t="s">
        <v>75</v>
      </c>
      <c r="AY292" s="255" t="s">
        <v>133</v>
      </c>
    </row>
    <row r="293" s="13" customFormat="1">
      <c r="A293" s="13"/>
      <c r="B293" s="234"/>
      <c r="C293" s="235"/>
      <c r="D293" s="236" t="s">
        <v>141</v>
      </c>
      <c r="E293" s="237" t="s">
        <v>1</v>
      </c>
      <c r="F293" s="238" t="s">
        <v>1229</v>
      </c>
      <c r="G293" s="235"/>
      <c r="H293" s="237" t="s">
        <v>1</v>
      </c>
      <c r="I293" s="239"/>
      <c r="J293" s="235"/>
      <c r="K293" s="235"/>
      <c r="L293" s="240"/>
      <c r="M293" s="241"/>
      <c r="N293" s="242"/>
      <c r="O293" s="242"/>
      <c r="P293" s="242"/>
      <c r="Q293" s="242"/>
      <c r="R293" s="242"/>
      <c r="S293" s="242"/>
      <c r="T293" s="243"/>
      <c r="U293" s="13"/>
      <c r="V293" s="13"/>
      <c r="W293" s="13"/>
      <c r="X293" s="13"/>
      <c r="Y293" s="13"/>
      <c r="Z293" s="13"/>
      <c r="AA293" s="13"/>
      <c r="AB293" s="13"/>
      <c r="AC293" s="13"/>
      <c r="AD293" s="13"/>
      <c r="AE293" s="13"/>
      <c r="AT293" s="244" t="s">
        <v>141</v>
      </c>
      <c r="AU293" s="244" t="s">
        <v>85</v>
      </c>
      <c r="AV293" s="13" t="s">
        <v>83</v>
      </c>
      <c r="AW293" s="13" t="s">
        <v>32</v>
      </c>
      <c r="AX293" s="13" t="s">
        <v>75</v>
      </c>
      <c r="AY293" s="244" t="s">
        <v>133</v>
      </c>
    </row>
    <row r="294" s="14" customFormat="1">
      <c r="A294" s="14"/>
      <c r="B294" s="245"/>
      <c r="C294" s="246"/>
      <c r="D294" s="236" t="s">
        <v>141</v>
      </c>
      <c r="E294" s="247" t="s">
        <v>1</v>
      </c>
      <c r="F294" s="248" t="s">
        <v>1230</v>
      </c>
      <c r="G294" s="246"/>
      <c r="H294" s="249">
        <v>100.94199999999999</v>
      </c>
      <c r="I294" s="250"/>
      <c r="J294" s="246"/>
      <c r="K294" s="246"/>
      <c r="L294" s="251"/>
      <c r="M294" s="252"/>
      <c r="N294" s="253"/>
      <c r="O294" s="253"/>
      <c r="P294" s="253"/>
      <c r="Q294" s="253"/>
      <c r="R294" s="253"/>
      <c r="S294" s="253"/>
      <c r="T294" s="254"/>
      <c r="U294" s="14"/>
      <c r="V294" s="14"/>
      <c r="W294" s="14"/>
      <c r="X294" s="14"/>
      <c r="Y294" s="14"/>
      <c r="Z294" s="14"/>
      <c r="AA294" s="14"/>
      <c r="AB294" s="14"/>
      <c r="AC294" s="14"/>
      <c r="AD294" s="14"/>
      <c r="AE294" s="14"/>
      <c r="AT294" s="255" t="s">
        <v>141</v>
      </c>
      <c r="AU294" s="255" t="s">
        <v>85</v>
      </c>
      <c r="AV294" s="14" t="s">
        <v>85</v>
      </c>
      <c r="AW294" s="14" t="s">
        <v>32</v>
      </c>
      <c r="AX294" s="14" t="s">
        <v>75</v>
      </c>
      <c r="AY294" s="255" t="s">
        <v>133</v>
      </c>
    </row>
    <row r="295" s="13" customFormat="1">
      <c r="A295" s="13"/>
      <c r="B295" s="234"/>
      <c r="C295" s="235"/>
      <c r="D295" s="236" t="s">
        <v>141</v>
      </c>
      <c r="E295" s="237" t="s">
        <v>1</v>
      </c>
      <c r="F295" s="238" t="s">
        <v>1231</v>
      </c>
      <c r="G295" s="235"/>
      <c r="H295" s="237" t="s">
        <v>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141</v>
      </c>
      <c r="AU295" s="244" t="s">
        <v>85</v>
      </c>
      <c r="AV295" s="13" t="s">
        <v>83</v>
      </c>
      <c r="AW295" s="13" t="s">
        <v>32</v>
      </c>
      <c r="AX295" s="13" t="s">
        <v>75</v>
      </c>
      <c r="AY295" s="244" t="s">
        <v>133</v>
      </c>
    </row>
    <row r="296" s="14" customFormat="1">
      <c r="A296" s="14"/>
      <c r="B296" s="245"/>
      <c r="C296" s="246"/>
      <c r="D296" s="236" t="s">
        <v>141</v>
      </c>
      <c r="E296" s="247" t="s">
        <v>1</v>
      </c>
      <c r="F296" s="248" t="s">
        <v>1232</v>
      </c>
      <c r="G296" s="246"/>
      <c r="H296" s="249">
        <v>91.519999999999996</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141</v>
      </c>
      <c r="AU296" s="255" t="s">
        <v>85</v>
      </c>
      <c r="AV296" s="14" t="s">
        <v>85</v>
      </c>
      <c r="AW296" s="14" t="s">
        <v>32</v>
      </c>
      <c r="AX296" s="14" t="s">
        <v>75</v>
      </c>
      <c r="AY296" s="255" t="s">
        <v>133</v>
      </c>
    </row>
    <row r="297" s="13" customFormat="1">
      <c r="A297" s="13"/>
      <c r="B297" s="234"/>
      <c r="C297" s="235"/>
      <c r="D297" s="236" t="s">
        <v>141</v>
      </c>
      <c r="E297" s="237" t="s">
        <v>1</v>
      </c>
      <c r="F297" s="238" t="s">
        <v>1233</v>
      </c>
      <c r="G297" s="235"/>
      <c r="H297" s="237" t="s">
        <v>1</v>
      </c>
      <c r="I297" s="239"/>
      <c r="J297" s="235"/>
      <c r="K297" s="235"/>
      <c r="L297" s="240"/>
      <c r="M297" s="241"/>
      <c r="N297" s="242"/>
      <c r="O297" s="242"/>
      <c r="P297" s="242"/>
      <c r="Q297" s="242"/>
      <c r="R297" s="242"/>
      <c r="S297" s="242"/>
      <c r="T297" s="243"/>
      <c r="U297" s="13"/>
      <c r="V297" s="13"/>
      <c r="W297" s="13"/>
      <c r="X297" s="13"/>
      <c r="Y297" s="13"/>
      <c r="Z297" s="13"/>
      <c r="AA297" s="13"/>
      <c r="AB297" s="13"/>
      <c r="AC297" s="13"/>
      <c r="AD297" s="13"/>
      <c r="AE297" s="13"/>
      <c r="AT297" s="244" t="s">
        <v>141</v>
      </c>
      <c r="AU297" s="244" t="s">
        <v>85</v>
      </c>
      <c r="AV297" s="13" t="s">
        <v>83</v>
      </c>
      <c r="AW297" s="13" t="s">
        <v>32</v>
      </c>
      <c r="AX297" s="13" t="s">
        <v>75</v>
      </c>
      <c r="AY297" s="244" t="s">
        <v>133</v>
      </c>
    </row>
    <row r="298" s="14" customFormat="1">
      <c r="A298" s="14"/>
      <c r="B298" s="245"/>
      <c r="C298" s="246"/>
      <c r="D298" s="236" t="s">
        <v>141</v>
      </c>
      <c r="E298" s="247" t="s">
        <v>1</v>
      </c>
      <c r="F298" s="248" t="s">
        <v>1234</v>
      </c>
      <c r="G298" s="246"/>
      <c r="H298" s="249">
        <v>91.212000000000003</v>
      </c>
      <c r="I298" s="250"/>
      <c r="J298" s="246"/>
      <c r="K298" s="246"/>
      <c r="L298" s="251"/>
      <c r="M298" s="252"/>
      <c r="N298" s="253"/>
      <c r="O298" s="253"/>
      <c r="P298" s="253"/>
      <c r="Q298" s="253"/>
      <c r="R298" s="253"/>
      <c r="S298" s="253"/>
      <c r="T298" s="254"/>
      <c r="U298" s="14"/>
      <c r="V298" s="14"/>
      <c r="W298" s="14"/>
      <c r="X298" s="14"/>
      <c r="Y298" s="14"/>
      <c r="Z298" s="14"/>
      <c r="AA298" s="14"/>
      <c r="AB298" s="14"/>
      <c r="AC298" s="14"/>
      <c r="AD298" s="14"/>
      <c r="AE298" s="14"/>
      <c r="AT298" s="255" t="s">
        <v>141</v>
      </c>
      <c r="AU298" s="255" t="s">
        <v>85</v>
      </c>
      <c r="AV298" s="14" t="s">
        <v>85</v>
      </c>
      <c r="AW298" s="14" t="s">
        <v>32</v>
      </c>
      <c r="AX298" s="14" t="s">
        <v>75</v>
      </c>
      <c r="AY298" s="255" t="s">
        <v>133</v>
      </c>
    </row>
    <row r="299" s="13" customFormat="1">
      <c r="A299" s="13"/>
      <c r="B299" s="234"/>
      <c r="C299" s="235"/>
      <c r="D299" s="236" t="s">
        <v>141</v>
      </c>
      <c r="E299" s="237" t="s">
        <v>1</v>
      </c>
      <c r="F299" s="238" t="s">
        <v>1235</v>
      </c>
      <c r="G299" s="235"/>
      <c r="H299" s="237" t="s">
        <v>1</v>
      </c>
      <c r="I299" s="239"/>
      <c r="J299" s="235"/>
      <c r="K299" s="235"/>
      <c r="L299" s="240"/>
      <c r="M299" s="241"/>
      <c r="N299" s="242"/>
      <c r="O299" s="242"/>
      <c r="P299" s="242"/>
      <c r="Q299" s="242"/>
      <c r="R299" s="242"/>
      <c r="S299" s="242"/>
      <c r="T299" s="243"/>
      <c r="U299" s="13"/>
      <c r="V299" s="13"/>
      <c r="W299" s="13"/>
      <c r="X299" s="13"/>
      <c r="Y299" s="13"/>
      <c r="Z299" s="13"/>
      <c r="AA299" s="13"/>
      <c r="AB299" s="13"/>
      <c r="AC299" s="13"/>
      <c r="AD299" s="13"/>
      <c r="AE299" s="13"/>
      <c r="AT299" s="244" t="s">
        <v>141</v>
      </c>
      <c r="AU299" s="244" t="s">
        <v>85</v>
      </c>
      <c r="AV299" s="13" t="s">
        <v>83</v>
      </c>
      <c r="AW299" s="13" t="s">
        <v>32</v>
      </c>
      <c r="AX299" s="13" t="s">
        <v>75</v>
      </c>
      <c r="AY299" s="244" t="s">
        <v>133</v>
      </c>
    </row>
    <row r="300" s="14" customFormat="1">
      <c r="A300" s="14"/>
      <c r="B300" s="245"/>
      <c r="C300" s="246"/>
      <c r="D300" s="236" t="s">
        <v>141</v>
      </c>
      <c r="E300" s="247" t="s">
        <v>1</v>
      </c>
      <c r="F300" s="248" t="s">
        <v>1236</v>
      </c>
      <c r="G300" s="246"/>
      <c r="H300" s="249">
        <v>82.094999999999999</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141</v>
      </c>
      <c r="AU300" s="255" t="s">
        <v>85</v>
      </c>
      <c r="AV300" s="14" t="s">
        <v>85</v>
      </c>
      <c r="AW300" s="14" t="s">
        <v>32</v>
      </c>
      <c r="AX300" s="14" t="s">
        <v>75</v>
      </c>
      <c r="AY300" s="255" t="s">
        <v>133</v>
      </c>
    </row>
    <row r="301" s="16" customFormat="1">
      <c r="A301" s="16"/>
      <c r="B301" s="267"/>
      <c r="C301" s="268"/>
      <c r="D301" s="236" t="s">
        <v>141</v>
      </c>
      <c r="E301" s="269" t="s">
        <v>1</v>
      </c>
      <c r="F301" s="270" t="s">
        <v>214</v>
      </c>
      <c r="G301" s="268"/>
      <c r="H301" s="271">
        <v>497.596</v>
      </c>
      <c r="I301" s="272"/>
      <c r="J301" s="268"/>
      <c r="K301" s="268"/>
      <c r="L301" s="273"/>
      <c r="M301" s="274"/>
      <c r="N301" s="275"/>
      <c r="O301" s="275"/>
      <c r="P301" s="275"/>
      <c r="Q301" s="275"/>
      <c r="R301" s="275"/>
      <c r="S301" s="275"/>
      <c r="T301" s="276"/>
      <c r="U301" s="16"/>
      <c r="V301" s="16"/>
      <c r="W301" s="16"/>
      <c r="X301" s="16"/>
      <c r="Y301" s="16"/>
      <c r="Z301" s="16"/>
      <c r="AA301" s="16"/>
      <c r="AB301" s="16"/>
      <c r="AC301" s="16"/>
      <c r="AD301" s="16"/>
      <c r="AE301" s="16"/>
      <c r="AT301" s="277" t="s">
        <v>141</v>
      </c>
      <c r="AU301" s="277" t="s">
        <v>85</v>
      </c>
      <c r="AV301" s="16" t="s">
        <v>153</v>
      </c>
      <c r="AW301" s="16" t="s">
        <v>32</v>
      </c>
      <c r="AX301" s="16" t="s">
        <v>75</v>
      </c>
      <c r="AY301" s="277" t="s">
        <v>133</v>
      </c>
    </row>
    <row r="302" s="13" customFormat="1">
      <c r="A302" s="13"/>
      <c r="B302" s="234"/>
      <c r="C302" s="235"/>
      <c r="D302" s="236" t="s">
        <v>141</v>
      </c>
      <c r="E302" s="237" t="s">
        <v>1</v>
      </c>
      <c r="F302" s="238" t="s">
        <v>1237</v>
      </c>
      <c r="G302" s="235"/>
      <c r="H302" s="237" t="s">
        <v>1</v>
      </c>
      <c r="I302" s="239"/>
      <c r="J302" s="235"/>
      <c r="K302" s="235"/>
      <c r="L302" s="240"/>
      <c r="M302" s="241"/>
      <c r="N302" s="242"/>
      <c r="O302" s="242"/>
      <c r="P302" s="242"/>
      <c r="Q302" s="242"/>
      <c r="R302" s="242"/>
      <c r="S302" s="242"/>
      <c r="T302" s="243"/>
      <c r="U302" s="13"/>
      <c r="V302" s="13"/>
      <c r="W302" s="13"/>
      <c r="X302" s="13"/>
      <c r="Y302" s="13"/>
      <c r="Z302" s="13"/>
      <c r="AA302" s="13"/>
      <c r="AB302" s="13"/>
      <c r="AC302" s="13"/>
      <c r="AD302" s="13"/>
      <c r="AE302" s="13"/>
      <c r="AT302" s="244" t="s">
        <v>141</v>
      </c>
      <c r="AU302" s="244" t="s">
        <v>85</v>
      </c>
      <c r="AV302" s="13" t="s">
        <v>83</v>
      </c>
      <c r="AW302" s="13" t="s">
        <v>32</v>
      </c>
      <c r="AX302" s="13" t="s">
        <v>75</v>
      </c>
      <c r="AY302" s="244" t="s">
        <v>133</v>
      </c>
    </row>
    <row r="303" s="13" customFormat="1">
      <c r="A303" s="13"/>
      <c r="B303" s="234"/>
      <c r="C303" s="235"/>
      <c r="D303" s="236" t="s">
        <v>141</v>
      </c>
      <c r="E303" s="237" t="s">
        <v>1</v>
      </c>
      <c r="F303" s="238" t="s">
        <v>1257</v>
      </c>
      <c r="G303" s="235"/>
      <c r="H303" s="237" t="s">
        <v>1</v>
      </c>
      <c r="I303" s="239"/>
      <c r="J303" s="235"/>
      <c r="K303" s="235"/>
      <c r="L303" s="240"/>
      <c r="M303" s="241"/>
      <c r="N303" s="242"/>
      <c r="O303" s="242"/>
      <c r="P303" s="242"/>
      <c r="Q303" s="242"/>
      <c r="R303" s="242"/>
      <c r="S303" s="242"/>
      <c r="T303" s="243"/>
      <c r="U303" s="13"/>
      <c r="V303" s="13"/>
      <c r="W303" s="13"/>
      <c r="X303" s="13"/>
      <c r="Y303" s="13"/>
      <c r="Z303" s="13"/>
      <c r="AA303" s="13"/>
      <c r="AB303" s="13"/>
      <c r="AC303" s="13"/>
      <c r="AD303" s="13"/>
      <c r="AE303" s="13"/>
      <c r="AT303" s="244" t="s">
        <v>141</v>
      </c>
      <c r="AU303" s="244" t="s">
        <v>85</v>
      </c>
      <c r="AV303" s="13" t="s">
        <v>83</v>
      </c>
      <c r="AW303" s="13" t="s">
        <v>32</v>
      </c>
      <c r="AX303" s="13" t="s">
        <v>75</v>
      </c>
      <c r="AY303" s="244" t="s">
        <v>133</v>
      </c>
    </row>
    <row r="304" s="14" customFormat="1">
      <c r="A304" s="14"/>
      <c r="B304" s="245"/>
      <c r="C304" s="246"/>
      <c r="D304" s="236" t="s">
        <v>141</v>
      </c>
      <c r="E304" s="247" t="s">
        <v>1</v>
      </c>
      <c r="F304" s="248" t="s">
        <v>1258</v>
      </c>
      <c r="G304" s="246"/>
      <c r="H304" s="249">
        <v>8.4870000000000001</v>
      </c>
      <c r="I304" s="250"/>
      <c r="J304" s="246"/>
      <c r="K304" s="246"/>
      <c r="L304" s="251"/>
      <c r="M304" s="252"/>
      <c r="N304" s="253"/>
      <c r="O304" s="253"/>
      <c r="P304" s="253"/>
      <c r="Q304" s="253"/>
      <c r="R304" s="253"/>
      <c r="S304" s="253"/>
      <c r="T304" s="254"/>
      <c r="U304" s="14"/>
      <c r="V304" s="14"/>
      <c r="W304" s="14"/>
      <c r="X304" s="14"/>
      <c r="Y304" s="14"/>
      <c r="Z304" s="14"/>
      <c r="AA304" s="14"/>
      <c r="AB304" s="14"/>
      <c r="AC304" s="14"/>
      <c r="AD304" s="14"/>
      <c r="AE304" s="14"/>
      <c r="AT304" s="255" t="s">
        <v>141</v>
      </c>
      <c r="AU304" s="255" t="s">
        <v>85</v>
      </c>
      <c r="AV304" s="14" t="s">
        <v>85</v>
      </c>
      <c r="AW304" s="14" t="s">
        <v>32</v>
      </c>
      <c r="AX304" s="14" t="s">
        <v>75</v>
      </c>
      <c r="AY304" s="255" t="s">
        <v>133</v>
      </c>
    </row>
    <row r="305" s="13" customFormat="1">
      <c r="A305" s="13"/>
      <c r="B305" s="234"/>
      <c r="C305" s="235"/>
      <c r="D305" s="236" t="s">
        <v>141</v>
      </c>
      <c r="E305" s="237" t="s">
        <v>1</v>
      </c>
      <c r="F305" s="238" t="s">
        <v>1259</v>
      </c>
      <c r="G305" s="235"/>
      <c r="H305" s="237" t="s">
        <v>1</v>
      </c>
      <c r="I305" s="239"/>
      <c r="J305" s="235"/>
      <c r="K305" s="235"/>
      <c r="L305" s="240"/>
      <c r="M305" s="241"/>
      <c r="N305" s="242"/>
      <c r="O305" s="242"/>
      <c r="P305" s="242"/>
      <c r="Q305" s="242"/>
      <c r="R305" s="242"/>
      <c r="S305" s="242"/>
      <c r="T305" s="243"/>
      <c r="U305" s="13"/>
      <c r="V305" s="13"/>
      <c r="W305" s="13"/>
      <c r="X305" s="13"/>
      <c r="Y305" s="13"/>
      <c r="Z305" s="13"/>
      <c r="AA305" s="13"/>
      <c r="AB305" s="13"/>
      <c r="AC305" s="13"/>
      <c r="AD305" s="13"/>
      <c r="AE305" s="13"/>
      <c r="AT305" s="244" t="s">
        <v>141</v>
      </c>
      <c r="AU305" s="244" t="s">
        <v>85</v>
      </c>
      <c r="AV305" s="13" t="s">
        <v>83</v>
      </c>
      <c r="AW305" s="13" t="s">
        <v>32</v>
      </c>
      <c r="AX305" s="13" t="s">
        <v>75</v>
      </c>
      <c r="AY305" s="244" t="s">
        <v>133</v>
      </c>
    </row>
    <row r="306" s="14" customFormat="1">
      <c r="A306" s="14"/>
      <c r="B306" s="245"/>
      <c r="C306" s="246"/>
      <c r="D306" s="236" t="s">
        <v>141</v>
      </c>
      <c r="E306" s="247" t="s">
        <v>1</v>
      </c>
      <c r="F306" s="248" t="s">
        <v>1260</v>
      </c>
      <c r="G306" s="246"/>
      <c r="H306" s="249">
        <v>93.266999999999996</v>
      </c>
      <c r="I306" s="250"/>
      <c r="J306" s="246"/>
      <c r="K306" s="246"/>
      <c r="L306" s="251"/>
      <c r="M306" s="252"/>
      <c r="N306" s="253"/>
      <c r="O306" s="253"/>
      <c r="P306" s="253"/>
      <c r="Q306" s="253"/>
      <c r="R306" s="253"/>
      <c r="S306" s="253"/>
      <c r="T306" s="254"/>
      <c r="U306" s="14"/>
      <c r="V306" s="14"/>
      <c r="W306" s="14"/>
      <c r="X306" s="14"/>
      <c r="Y306" s="14"/>
      <c r="Z306" s="14"/>
      <c r="AA306" s="14"/>
      <c r="AB306" s="14"/>
      <c r="AC306" s="14"/>
      <c r="AD306" s="14"/>
      <c r="AE306" s="14"/>
      <c r="AT306" s="255" t="s">
        <v>141</v>
      </c>
      <c r="AU306" s="255" t="s">
        <v>85</v>
      </c>
      <c r="AV306" s="14" t="s">
        <v>85</v>
      </c>
      <c r="AW306" s="14" t="s">
        <v>32</v>
      </c>
      <c r="AX306" s="14" t="s">
        <v>75</v>
      </c>
      <c r="AY306" s="255" t="s">
        <v>133</v>
      </c>
    </row>
    <row r="307" s="13" customFormat="1">
      <c r="A307" s="13"/>
      <c r="B307" s="234"/>
      <c r="C307" s="235"/>
      <c r="D307" s="236" t="s">
        <v>141</v>
      </c>
      <c r="E307" s="237" t="s">
        <v>1</v>
      </c>
      <c r="F307" s="238" t="s">
        <v>1261</v>
      </c>
      <c r="G307" s="235"/>
      <c r="H307" s="237" t="s">
        <v>1</v>
      </c>
      <c r="I307" s="239"/>
      <c r="J307" s="235"/>
      <c r="K307" s="235"/>
      <c r="L307" s="240"/>
      <c r="M307" s="241"/>
      <c r="N307" s="242"/>
      <c r="O307" s="242"/>
      <c r="P307" s="242"/>
      <c r="Q307" s="242"/>
      <c r="R307" s="242"/>
      <c r="S307" s="242"/>
      <c r="T307" s="243"/>
      <c r="U307" s="13"/>
      <c r="V307" s="13"/>
      <c r="W307" s="13"/>
      <c r="X307" s="13"/>
      <c r="Y307" s="13"/>
      <c r="Z307" s="13"/>
      <c r="AA307" s="13"/>
      <c r="AB307" s="13"/>
      <c r="AC307" s="13"/>
      <c r="AD307" s="13"/>
      <c r="AE307" s="13"/>
      <c r="AT307" s="244" t="s">
        <v>141</v>
      </c>
      <c r="AU307" s="244" t="s">
        <v>85</v>
      </c>
      <c r="AV307" s="13" t="s">
        <v>83</v>
      </c>
      <c r="AW307" s="13" t="s">
        <v>32</v>
      </c>
      <c r="AX307" s="13" t="s">
        <v>75</v>
      </c>
      <c r="AY307" s="244" t="s">
        <v>133</v>
      </c>
    </row>
    <row r="308" s="14" customFormat="1">
      <c r="A308" s="14"/>
      <c r="B308" s="245"/>
      <c r="C308" s="246"/>
      <c r="D308" s="236" t="s">
        <v>141</v>
      </c>
      <c r="E308" s="247" t="s">
        <v>1</v>
      </c>
      <c r="F308" s="248" t="s">
        <v>1262</v>
      </c>
      <c r="G308" s="246"/>
      <c r="H308" s="249">
        <v>101.75400000000001</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141</v>
      </c>
      <c r="AU308" s="255" t="s">
        <v>85</v>
      </c>
      <c r="AV308" s="14" t="s">
        <v>85</v>
      </c>
      <c r="AW308" s="14" t="s">
        <v>32</v>
      </c>
      <c r="AX308" s="14" t="s">
        <v>83</v>
      </c>
      <c r="AY308" s="255" t="s">
        <v>133</v>
      </c>
    </row>
    <row r="309" s="2" customFormat="1" ht="24.15" customHeight="1">
      <c r="A309" s="39"/>
      <c r="B309" s="40"/>
      <c r="C309" s="220" t="s">
        <v>251</v>
      </c>
      <c r="D309" s="220" t="s">
        <v>135</v>
      </c>
      <c r="E309" s="221" t="s">
        <v>1263</v>
      </c>
      <c r="F309" s="222" t="s">
        <v>1264</v>
      </c>
      <c r="G309" s="223" t="s">
        <v>203</v>
      </c>
      <c r="H309" s="224">
        <v>58.082000000000001</v>
      </c>
      <c r="I309" s="225"/>
      <c r="J309" s="226">
        <f>ROUND(I309*H309,2)</f>
        <v>0</v>
      </c>
      <c r="K309" s="227"/>
      <c r="L309" s="45"/>
      <c r="M309" s="228" t="s">
        <v>1</v>
      </c>
      <c r="N309" s="229" t="s">
        <v>40</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139</v>
      </c>
      <c r="AT309" s="232" t="s">
        <v>135</v>
      </c>
      <c r="AU309" s="232" t="s">
        <v>85</v>
      </c>
      <c r="AY309" s="18" t="s">
        <v>133</v>
      </c>
      <c r="BE309" s="233">
        <f>IF(N309="základní",J309,0)</f>
        <v>0</v>
      </c>
      <c r="BF309" s="233">
        <f>IF(N309="snížená",J309,0)</f>
        <v>0</v>
      </c>
      <c r="BG309" s="233">
        <f>IF(N309="zákl. přenesená",J309,0)</f>
        <v>0</v>
      </c>
      <c r="BH309" s="233">
        <f>IF(N309="sníž. přenesená",J309,0)</f>
        <v>0</v>
      </c>
      <c r="BI309" s="233">
        <f>IF(N309="nulová",J309,0)</f>
        <v>0</v>
      </c>
      <c r="BJ309" s="18" t="s">
        <v>83</v>
      </c>
      <c r="BK309" s="233">
        <f>ROUND(I309*H309,2)</f>
        <v>0</v>
      </c>
      <c r="BL309" s="18" t="s">
        <v>139</v>
      </c>
      <c r="BM309" s="232" t="s">
        <v>1265</v>
      </c>
    </row>
    <row r="310" s="13" customFormat="1">
      <c r="A310" s="13"/>
      <c r="B310" s="234"/>
      <c r="C310" s="235"/>
      <c r="D310" s="236" t="s">
        <v>141</v>
      </c>
      <c r="E310" s="237" t="s">
        <v>1</v>
      </c>
      <c r="F310" s="238" t="s">
        <v>1247</v>
      </c>
      <c r="G310" s="235"/>
      <c r="H310" s="237" t="s">
        <v>1</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141</v>
      </c>
      <c r="AU310" s="244" t="s">
        <v>85</v>
      </c>
      <c r="AV310" s="13" t="s">
        <v>83</v>
      </c>
      <c r="AW310" s="13" t="s">
        <v>32</v>
      </c>
      <c r="AX310" s="13" t="s">
        <v>75</v>
      </c>
      <c r="AY310" s="244" t="s">
        <v>133</v>
      </c>
    </row>
    <row r="311" s="13" customFormat="1">
      <c r="A311" s="13"/>
      <c r="B311" s="234"/>
      <c r="C311" s="235"/>
      <c r="D311" s="236" t="s">
        <v>141</v>
      </c>
      <c r="E311" s="237" t="s">
        <v>1</v>
      </c>
      <c r="F311" s="238" t="s">
        <v>1225</v>
      </c>
      <c r="G311" s="235"/>
      <c r="H311" s="237" t="s">
        <v>1</v>
      </c>
      <c r="I311" s="239"/>
      <c r="J311" s="235"/>
      <c r="K311" s="235"/>
      <c r="L311" s="240"/>
      <c r="M311" s="241"/>
      <c r="N311" s="242"/>
      <c r="O311" s="242"/>
      <c r="P311" s="242"/>
      <c r="Q311" s="242"/>
      <c r="R311" s="242"/>
      <c r="S311" s="242"/>
      <c r="T311" s="243"/>
      <c r="U311" s="13"/>
      <c r="V311" s="13"/>
      <c r="W311" s="13"/>
      <c r="X311" s="13"/>
      <c r="Y311" s="13"/>
      <c r="Z311" s="13"/>
      <c r="AA311" s="13"/>
      <c r="AB311" s="13"/>
      <c r="AC311" s="13"/>
      <c r="AD311" s="13"/>
      <c r="AE311" s="13"/>
      <c r="AT311" s="244" t="s">
        <v>141</v>
      </c>
      <c r="AU311" s="244" t="s">
        <v>85</v>
      </c>
      <c r="AV311" s="13" t="s">
        <v>83</v>
      </c>
      <c r="AW311" s="13" t="s">
        <v>32</v>
      </c>
      <c r="AX311" s="13" t="s">
        <v>75</v>
      </c>
      <c r="AY311" s="244" t="s">
        <v>133</v>
      </c>
    </row>
    <row r="312" s="14" customFormat="1">
      <c r="A312" s="14"/>
      <c r="B312" s="245"/>
      <c r="C312" s="246"/>
      <c r="D312" s="236" t="s">
        <v>141</v>
      </c>
      <c r="E312" s="247" t="s">
        <v>1</v>
      </c>
      <c r="F312" s="248" t="s">
        <v>1226</v>
      </c>
      <c r="G312" s="246"/>
      <c r="H312" s="249">
        <v>42.435000000000002</v>
      </c>
      <c r="I312" s="250"/>
      <c r="J312" s="246"/>
      <c r="K312" s="246"/>
      <c r="L312" s="251"/>
      <c r="M312" s="252"/>
      <c r="N312" s="253"/>
      <c r="O312" s="253"/>
      <c r="P312" s="253"/>
      <c r="Q312" s="253"/>
      <c r="R312" s="253"/>
      <c r="S312" s="253"/>
      <c r="T312" s="254"/>
      <c r="U312" s="14"/>
      <c r="V312" s="14"/>
      <c r="W312" s="14"/>
      <c r="X312" s="14"/>
      <c r="Y312" s="14"/>
      <c r="Z312" s="14"/>
      <c r="AA312" s="14"/>
      <c r="AB312" s="14"/>
      <c r="AC312" s="14"/>
      <c r="AD312" s="14"/>
      <c r="AE312" s="14"/>
      <c r="AT312" s="255" t="s">
        <v>141</v>
      </c>
      <c r="AU312" s="255" t="s">
        <v>85</v>
      </c>
      <c r="AV312" s="14" t="s">
        <v>85</v>
      </c>
      <c r="AW312" s="14" t="s">
        <v>32</v>
      </c>
      <c r="AX312" s="14" t="s">
        <v>75</v>
      </c>
      <c r="AY312" s="255" t="s">
        <v>133</v>
      </c>
    </row>
    <row r="313" s="13" customFormat="1">
      <c r="A313" s="13"/>
      <c r="B313" s="234"/>
      <c r="C313" s="235"/>
      <c r="D313" s="236" t="s">
        <v>141</v>
      </c>
      <c r="E313" s="237" t="s">
        <v>1</v>
      </c>
      <c r="F313" s="238" t="s">
        <v>1227</v>
      </c>
      <c r="G313" s="235"/>
      <c r="H313" s="237" t="s">
        <v>1</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141</v>
      </c>
      <c r="AU313" s="244" t="s">
        <v>85</v>
      </c>
      <c r="AV313" s="13" t="s">
        <v>83</v>
      </c>
      <c r="AW313" s="13" t="s">
        <v>32</v>
      </c>
      <c r="AX313" s="13" t="s">
        <v>75</v>
      </c>
      <c r="AY313" s="244" t="s">
        <v>133</v>
      </c>
    </row>
    <row r="314" s="14" customFormat="1">
      <c r="A314" s="14"/>
      <c r="B314" s="245"/>
      <c r="C314" s="246"/>
      <c r="D314" s="236" t="s">
        <v>141</v>
      </c>
      <c r="E314" s="247" t="s">
        <v>1</v>
      </c>
      <c r="F314" s="248" t="s">
        <v>1228</v>
      </c>
      <c r="G314" s="246"/>
      <c r="H314" s="249">
        <v>89.391999999999996</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141</v>
      </c>
      <c r="AU314" s="255" t="s">
        <v>85</v>
      </c>
      <c r="AV314" s="14" t="s">
        <v>85</v>
      </c>
      <c r="AW314" s="14" t="s">
        <v>32</v>
      </c>
      <c r="AX314" s="14" t="s">
        <v>75</v>
      </c>
      <c r="AY314" s="255" t="s">
        <v>133</v>
      </c>
    </row>
    <row r="315" s="13" customFormat="1">
      <c r="A315" s="13"/>
      <c r="B315" s="234"/>
      <c r="C315" s="235"/>
      <c r="D315" s="236" t="s">
        <v>141</v>
      </c>
      <c r="E315" s="237" t="s">
        <v>1</v>
      </c>
      <c r="F315" s="238" t="s">
        <v>1229</v>
      </c>
      <c r="G315" s="235"/>
      <c r="H315" s="237" t="s">
        <v>1</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141</v>
      </c>
      <c r="AU315" s="244" t="s">
        <v>85</v>
      </c>
      <c r="AV315" s="13" t="s">
        <v>83</v>
      </c>
      <c r="AW315" s="13" t="s">
        <v>32</v>
      </c>
      <c r="AX315" s="13" t="s">
        <v>75</v>
      </c>
      <c r="AY315" s="244" t="s">
        <v>133</v>
      </c>
    </row>
    <row r="316" s="14" customFormat="1">
      <c r="A316" s="14"/>
      <c r="B316" s="245"/>
      <c r="C316" s="246"/>
      <c r="D316" s="236" t="s">
        <v>141</v>
      </c>
      <c r="E316" s="247" t="s">
        <v>1</v>
      </c>
      <c r="F316" s="248" t="s">
        <v>1230</v>
      </c>
      <c r="G316" s="246"/>
      <c r="H316" s="249">
        <v>100.94199999999999</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141</v>
      </c>
      <c r="AU316" s="255" t="s">
        <v>85</v>
      </c>
      <c r="AV316" s="14" t="s">
        <v>85</v>
      </c>
      <c r="AW316" s="14" t="s">
        <v>32</v>
      </c>
      <c r="AX316" s="14" t="s">
        <v>75</v>
      </c>
      <c r="AY316" s="255" t="s">
        <v>133</v>
      </c>
    </row>
    <row r="317" s="13" customFormat="1">
      <c r="A317" s="13"/>
      <c r="B317" s="234"/>
      <c r="C317" s="235"/>
      <c r="D317" s="236" t="s">
        <v>141</v>
      </c>
      <c r="E317" s="237" t="s">
        <v>1</v>
      </c>
      <c r="F317" s="238" t="s">
        <v>1231</v>
      </c>
      <c r="G317" s="235"/>
      <c r="H317" s="237" t="s">
        <v>1</v>
      </c>
      <c r="I317" s="239"/>
      <c r="J317" s="235"/>
      <c r="K317" s="235"/>
      <c r="L317" s="240"/>
      <c r="M317" s="241"/>
      <c r="N317" s="242"/>
      <c r="O317" s="242"/>
      <c r="P317" s="242"/>
      <c r="Q317" s="242"/>
      <c r="R317" s="242"/>
      <c r="S317" s="242"/>
      <c r="T317" s="243"/>
      <c r="U317" s="13"/>
      <c r="V317" s="13"/>
      <c r="W317" s="13"/>
      <c r="X317" s="13"/>
      <c r="Y317" s="13"/>
      <c r="Z317" s="13"/>
      <c r="AA317" s="13"/>
      <c r="AB317" s="13"/>
      <c r="AC317" s="13"/>
      <c r="AD317" s="13"/>
      <c r="AE317" s="13"/>
      <c r="AT317" s="244" t="s">
        <v>141</v>
      </c>
      <c r="AU317" s="244" t="s">
        <v>85</v>
      </c>
      <c r="AV317" s="13" t="s">
        <v>83</v>
      </c>
      <c r="AW317" s="13" t="s">
        <v>32</v>
      </c>
      <c r="AX317" s="13" t="s">
        <v>75</v>
      </c>
      <c r="AY317" s="244" t="s">
        <v>133</v>
      </c>
    </row>
    <row r="318" s="14" customFormat="1">
      <c r="A318" s="14"/>
      <c r="B318" s="245"/>
      <c r="C318" s="246"/>
      <c r="D318" s="236" t="s">
        <v>141</v>
      </c>
      <c r="E318" s="247" t="s">
        <v>1</v>
      </c>
      <c r="F318" s="248" t="s">
        <v>1232</v>
      </c>
      <c r="G318" s="246"/>
      <c r="H318" s="249">
        <v>91.519999999999996</v>
      </c>
      <c r="I318" s="250"/>
      <c r="J318" s="246"/>
      <c r="K318" s="246"/>
      <c r="L318" s="251"/>
      <c r="M318" s="252"/>
      <c r="N318" s="253"/>
      <c r="O318" s="253"/>
      <c r="P318" s="253"/>
      <c r="Q318" s="253"/>
      <c r="R318" s="253"/>
      <c r="S318" s="253"/>
      <c r="T318" s="254"/>
      <c r="U318" s="14"/>
      <c r="V318" s="14"/>
      <c r="W318" s="14"/>
      <c r="X318" s="14"/>
      <c r="Y318" s="14"/>
      <c r="Z318" s="14"/>
      <c r="AA318" s="14"/>
      <c r="AB318" s="14"/>
      <c r="AC318" s="14"/>
      <c r="AD318" s="14"/>
      <c r="AE318" s="14"/>
      <c r="AT318" s="255" t="s">
        <v>141</v>
      </c>
      <c r="AU318" s="255" t="s">
        <v>85</v>
      </c>
      <c r="AV318" s="14" t="s">
        <v>85</v>
      </c>
      <c r="AW318" s="14" t="s">
        <v>32</v>
      </c>
      <c r="AX318" s="14" t="s">
        <v>75</v>
      </c>
      <c r="AY318" s="255" t="s">
        <v>133</v>
      </c>
    </row>
    <row r="319" s="13" customFormat="1">
      <c r="A319" s="13"/>
      <c r="B319" s="234"/>
      <c r="C319" s="235"/>
      <c r="D319" s="236" t="s">
        <v>141</v>
      </c>
      <c r="E319" s="237" t="s">
        <v>1</v>
      </c>
      <c r="F319" s="238" t="s">
        <v>1233</v>
      </c>
      <c r="G319" s="235"/>
      <c r="H319" s="237" t="s">
        <v>1</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141</v>
      </c>
      <c r="AU319" s="244" t="s">
        <v>85</v>
      </c>
      <c r="AV319" s="13" t="s">
        <v>83</v>
      </c>
      <c r="AW319" s="13" t="s">
        <v>32</v>
      </c>
      <c r="AX319" s="13" t="s">
        <v>75</v>
      </c>
      <c r="AY319" s="244" t="s">
        <v>133</v>
      </c>
    </row>
    <row r="320" s="14" customFormat="1">
      <c r="A320" s="14"/>
      <c r="B320" s="245"/>
      <c r="C320" s="246"/>
      <c r="D320" s="236" t="s">
        <v>141</v>
      </c>
      <c r="E320" s="247" t="s">
        <v>1</v>
      </c>
      <c r="F320" s="248" t="s">
        <v>1234</v>
      </c>
      <c r="G320" s="246"/>
      <c r="H320" s="249">
        <v>91.212000000000003</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141</v>
      </c>
      <c r="AU320" s="255" t="s">
        <v>85</v>
      </c>
      <c r="AV320" s="14" t="s">
        <v>85</v>
      </c>
      <c r="AW320" s="14" t="s">
        <v>32</v>
      </c>
      <c r="AX320" s="14" t="s">
        <v>75</v>
      </c>
      <c r="AY320" s="255" t="s">
        <v>133</v>
      </c>
    </row>
    <row r="321" s="13" customFormat="1">
      <c r="A321" s="13"/>
      <c r="B321" s="234"/>
      <c r="C321" s="235"/>
      <c r="D321" s="236" t="s">
        <v>141</v>
      </c>
      <c r="E321" s="237" t="s">
        <v>1</v>
      </c>
      <c r="F321" s="238" t="s">
        <v>1235</v>
      </c>
      <c r="G321" s="235"/>
      <c r="H321" s="237" t="s">
        <v>1</v>
      </c>
      <c r="I321" s="239"/>
      <c r="J321" s="235"/>
      <c r="K321" s="235"/>
      <c r="L321" s="240"/>
      <c r="M321" s="241"/>
      <c r="N321" s="242"/>
      <c r="O321" s="242"/>
      <c r="P321" s="242"/>
      <c r="Q321" s="242"/>
      <c r="R321" s="242"/>
      <c r="S321" s="242"/>
      <c r="T321" s="243"/>
      <c r="U321" s="13"/>
      <c r="V321" s="13"/>
      <c r="W321" s="13"/>
      <c r="X321" s="13"/>
      <c r="Y321" s="13"/>
      <c r="Z321" s="13"/>
      <c r="AA321" s="13"/>
      <c r="AB321" s="13"/>
      <c r="AC321" s="13"/>
      <c r="AD321" s="13"/>
      <c r="AE321" s="13"/>
      <c r="AT321" s="244" t="s">
        <v>141</v>
      </c>
      <c r="AU321" s="244" t="s">
        <v>85</v>
      </c>
      <c r="AV321" s="13" t="s">
        <v>83</v>
      </c>
      <c r="AW321" s="13" t="s">
        <v>32</v>
      </c>
      <c r="AX321" s="13" t="s">
        <v>75</v>
      </c>
      <c r="AY321" s="244" t="s">
        <v>133</v>
      </c>
    </row>
    <row r="322" s="14" customFormat="1">
      <c r="A322" s="14"/>
      <c r="B322" s="245"/>
      <c r="C322" s="246"/>
      <c r="D322" s="236" t="s">
        <v>141</v>
      </c>
      <c r="E322" s="247" t="s">
        <v>1</v>
      </c>
      <c r="F322" s="248" t="s">
        <v>1236</v>
      </c>
      <c r="G322" s="246"/>
      <c r="H322" s="249">
        <v>82.094999999999999</v>
      </c>
      <c r="I322" s="250"/>
      <c r="J322" s="246"/>
      <c r="K322" s="246"/>
      <c r="L322" s="251"/>
      <c r="M322" s="252"/>
      <c r="N322" s="253"/>
      <c r="O322" s="253"/>
      <c r="P322" s="253"/>
      <c r="Q322" s="253"/>
      <c r="R322" s="253"/>
      <c r="S322" s="253"/>
      <c r="T322" s="254"/>
      <c r="U322" s="14"/>
      <c r="V322" s="14"/>
      <c r="W322" s="14"/>
      <c r="X322" s="14"/>
      <c r="Y322" s="14"/>
      <c r="Z322" s="14"/>
      <c r="AA322" s="14"/>
      <c r="AB322" s="14"/>
      <c r="AC322" s="14"/>
      <c r="AD322" s="14"/>
      <c r="AE322" s="14"/>
      <c r="AT322" s="255" t="s">
        <v>141</v>
      </c>
      <c r="AU322" s="255" t="s">
        <v>85</v>
      </c>
      <c r="AV322" s="14" t="s">
        <v>85</v>
      </c>
      <c r="AW322" s="14" t="s">
        <v>32</v>
      </c>
      <c r="AX322" s="14" t="s">
        <v>75</v>
      </c>
      <c r="AY322" s="255" t="s">
        <v>133</v>
      </c>
    </row>
    <row r="323" s="16" customFormat="1">
      <c r="A323" s="16"/>
      <c r="B323" s="267"/>
      <c r="C323" s="268"/>
      <c r="D323" s="236" t="s">
        <v>141</v>
      </c>
      <c r="E323" s="269" t="s">
        <v>1</v>
      </c>
      <c r="F323" s="270" t="s">
        <v>214</v>
      </c>
      <c r="G323" s="268"/>
      <c r="H323" s="271">
        <v>497.596</v>
      </c>
      <c r="I323" s="272"/>
      <c r="J323" s="268"/>
      <c r="K323" s="268"/>
      <c r="L323" s="273"/>
      <c r="M323" s="274"/>
      <c r="N323" s="275"/>
      <c r="O323" s="275"/>
      <c r="P323" s="275"/>
      <c r="Q323" s="275"/>
      <c r="R323" s="275"/>
      <c r="S323" s="275"/>
      <c r="T323" s="276"/>
      <c r="U323" s="16"/>
      <c r="V323" s="16"/>
      <c r="W323" s="16"/>
      <c r="X323" s="16"/>
      <c r="Y323" s="16"/>
      <c r="Z323" s="16"/>
      <c r="AA323" s="16"/>
      <c r="AB323" s="16"/>
      <c r="AC323" s="16"/>
      <c r="AD323" s="16"/>
      <c r="AE323" s="16"/>
      <c r="AT323" s="277" t="s">
        <v>141</v>
      </c>
      <c r="AU323" s="277" t="s">
        <v>85</v>
      </c>
      <c r="AV323" s="16" t="s">
        <v>153</v>
      </c>
      <c r="AW323" s="16" t="s">
        <v>32</v>
      </c>
      <c r="AX323" s="16" t="s">
        <v>75</v>
      </c>
      <c r="AY323" s="277" t="s">
        <v>133</v>
      </c>
    </row>
    <row r="324" s="13" customFormat="1">
      <c r="A324" s="13"/>
      <c r="B324" s="234"/>
      <c r="C324" s="235"/>
      <c r="D324" s="236" t="s">
        <v>141</v>
      </c>
      <c r="E324" s="237" t="s">
        <v>1</v>
      </c>
      <c r="F324" s="238" t="s">
        <v>1237</v>
      </c>
      <c r="G324" s="235"/>
      <c r="H324" s="237" t="s">
        <v>1</v>
      </c>
      <c r="I324" s="239"/>
      <c r="J324" s="235"/>
      <c r="K324" s="235"/>
      <c r="L324" s="240"/>
      <c r="M324" s="241"/>
      <c r="N324" s="242"/>
      <c r="O324" s="242"/>
      <c r="P324" s="242"/>
      <c r="Q324" s="242"/>
      <c r="R324" s="242"/>
      <c r="S324" s="242"/>
      <c r="T324" s="243"/>
      <c r="U324" s="13"/>
      <c r="V324" s="13"/>
      <c r="W324" s="13"/>
      <c r="X324" s="13"/>
      <c r="Y324" s="13"/>
      <c r="Z324" s="13"/>
      <c r="AA324" s="13"/>
      <c r="AB324" s="13"/>
      <c r="AC324" s="13"/>
      <c r="AD324" s="13"/>
      <c r="AE324" s="13"/>
      <c r="AT324" s="244" t="s">
        <v>141</v>
      </c>
      <c r="AU324" s="244" t="s">
        <v>85</v>
      </c>
      <c r="AV324" s="13" t="s">
        <v>83</v>
      </c>
      <c r="AW324" s="13" t="s">
        <v>32</v>
      </c>
      <c r="AX324" s="13" t="s">
        <v>75</v>
      </c>
      <c r="AY324" s="244" t="s">
        <v>133</v>
      </c>
    </row>
    <row r="325" s="13" customFormat="1">
      <c r="A325" s="13"/>
      <c r="B325" s="234"/>
      <c r="C325" s="235"/>
      <c r="D325" s="236" t="s">
        <v>141</v>
      </c>
      <c r="E325" s="237" t="s">
        <v>1</v>
      </c>
      <c r="F325" s="238" t="s">
        <v>1266</v>
      </c>
      <c r="G325" s="235"/>
      <c r="H325" s="237" t="s">
        <v>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141</v>
      </c>
      <c r="AU325" s="244" t="s">
        <v>85</v>
      </c>
      <c r="AV325" s="13" t="s">
        <v>83</v>
      </c>
      <c r="AW325" s="13" t="s">
        <v>32</v>
      </c>
      <c r="AX325" s="13" t="s">
        <v>75</v>
      </c>
      <c r="AY325" s="244" t="s">
        <v>133</v>
      </c>
    </row>
    <row r="326" s="14" customFormat="1">
      <c r="A326" s="14"/>
      <c r="B326" s="245"/>
      <c r="C326" s="246"/>
      <c r="D326" s="236" t="s">
        <v>141</v>
      </c>
      <c r="E326" s="247" t="s">
        <v>1</v>
      </c>
      <c r="F326" s="248" t="s">
        <v>1267</v>
      </c>
      <c r="G326" s="246"/>
      <c r="H326" s="249">
        <v>2.1219999999999999</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141</v>
      </c>
      <c r="AU326" s="255" t="s">
        <v>85</v>
      </c>
      <c r="AV326" s="14" t="s">
        <v>85</v>
      </c>
      <c r="AW326" s="14" t="s">
        <v>32</v>
      </c>
      <c r="AX326" s="14" t="s">
        <v>75</v>
      </c>
      <c r="AY326" s="255" t="s">
        <v>133</v>
      </c>
    </row>
    <row r="327" s="13" customFormat="1">
      <c r="A327" s="13"/>
      <c r="B327" s="234"/>
      <c r="C327" s="235"/>
      <c r="D327" s="236" t="s">
        <v>141</v>
      </c>
      <c r="E327" s="237" t="s">
        <v>1</v>
      </c>
      <c r="F327" s="238" t="s">
        <v>1268</v>
      </c>
      <c r="G327" s="235"/>
      <c r="H327" s="237" t="s">
        <v>1</v>
      </c>
      <c r="I327" s="239"/>
      <c r="J327" s="235"/>
      <c r="K327" s="235"/>
      <c r="L327" s="240"/>
      <c r="M327" s="241"/>
      <c r="N327" s="242"/>
      <c r="O327" s="242"/>
      <c r="P327" s="242"/>
      <c r="Q327" s="242"/>
      <c r="R327" s="242"/>
      <c r="S327" s="242"/>
      <c r="T327" s="243"/>
      <c r="U327" s="13"/>
      <c r="V327" s="13"/>
      <c r="W327" s="13"/>
      <c r="X327" s="13"/>
      <c r="Y327" s="13"/>
      <c r="Z327" s="13"/>
      <c r="AA327" s="13"/>
      <c r="AB327" s="13"/>
      <c r="AC327" s="13"/>
      <c r="AD327" s="13"/>
      <c r="AE327" s="13"/>
      <c r="AT327" s="244" t="s">
        <v>141</v>
      </c>
      <c r="AU327" s="244" t="s">
        <v>85</v>
      </c>
      <c r="AV327" s="13" t="s">
        <v>83</v>
      </c>
      <c r="AW327" s="13" t="s">
        <v>32</v>
      </c>
      <c r="AX327" s="13" t="s">
        <v>75</v>
      </c>
      <c r="AY327" s="244" t="s">
        <v>133</v>
      </c>
    </row>
    <row r="328" s="14" customFormat="1">
      <c r="A328" s="14"/>
      <c r="B328" s="245"/>
      <c r="C328" s="246"/>
      <c r="D328" s="236" t="s">
        <v>141</v>
      </c>
      <c r="E328" s="247" t="s">
        <v>1</v>
      </c>
      <c r="F328" s="248" t="s">
        <v>1241</v>
      </c>
      <c r="G328" s="246"/>
      <c r="H328" s="249">
        <v>55.960000000000001</v>
      </c>
      <c r="I328" s="250"/>
      <c r="J328" s="246"/>
      <c r="K328" s="246"/>
      <c r="L328" s="251"/>
      <c r="M328" s="252"/>
      <c r="N328" s="253"/>
      <c r="O328" s="253"/>
      <c r="P328" s="253"/>
      <c r="Q328" s="253"/>
      <c r="R328" s="253"/>
      <c r="S328" s="253"/>
      <c r="T328" s="254"/>
      <c r="U328" s="14"/>
      <c r="V328" s="14"/>
      <c r="W328" s="14"/>
      <c r="X328" s="14"/>
      <c r="Y328" s="14"/>
      <c r="Z328" s="14"/>
      <c r="AA328" s="14"/>
      <c r="AB328" s="14"/>
      <c r="AC328" s="14"/>
      <c r="AD328" s="14"/>
      <c r="AE328" s="14"/>
      <c r="AT328" s="255" t="s">
        <v>141</v>
      </c>
      <c r="AU328" s="255" t="s">
        <v>85</v>
      </c>
      <c r="AV328" s="14" t="s">
        <v>85</v>
      </c>
      <c r="AW328" s="14" t="s">
        <v>32</v>
      </c>
      <c r="AX328" s="14" t="s">
        <v>75</v>
      </c>
      <c r="AY328" s="255" t="s">
        <v>133</v>
      </c>
    </row>
    <row r="329" s="13" customFormat="1">
      <c r="A329" s="13"/>
      <c r="B329" s="234"/>
      <c r="C329" s="235"/>
      <c r="D329" s="236" t="s">
        <v>141</v>
      </c>
      <c r="E329" s="237" t="s">
        <v>1</v>
      </c>
      <c r="F329" s="238" t="s">
        <v>1269</v>
      </c>
      <c r="G329" s="235"/>
      <c r="H329" s="237" t="s">
        <v>1</v>
      </c>
      <c r="I329" s="239"/>
      <c r="J329" s="235"/>
      <c r="K329" s="235"/>
      <c r="L329" s="240"/>
      <c r="M329" s="241"/>
      <c r="N329" s="242"/>
      <c r="O329" s="242"/>
      <c r="P329" s="242"/>
      <c r="Q329" s="242"/>
      <c r="R329" s="242"/>
      <c r="S329" s="242"/>
      <c r="T329" s="243"/>
      <c r="U329" s="13"/>
      <c r="V329" s="13"/>
      <c r="W329" s="13"/>
      <c r="X329" s="13"/>
      <c r="Y329" s="13"/>
      <c r="Z329" s="13"/>
      <c r="AA329" s="13"/>
      <c r="AB329" s="13"/>
      <c r="AC329" s="13"/>
      <c r="AD329" s="13"/>
      <c r="AE329" s="13"/>
      <c r="AT329" s="244" t="s">
        <v>141</v>
      </c>
      <c r="AU329" s="244" t="s">
        <v>85</v>
      </c>
      <c r="AV329" s="13" t="s">
        <v>83</v>
      </c>
      <c r="AW329" s="13" t="s">
        <v>32</v>
      </c>
      <c r="AX329" s="13" t="s">
        <v>75</v>
      </c>
      <c r="AY329" s="244" t="s">
        <v>133</v>
      </c>
    </row>
    <row r="330" s="14" customFormat="1">
      <c r="A330" s="14"/>
      <c r="B330" s="245"/>
      <c r="C330" s="246"/>
      <c r="D330" s="236" t="s">
        <v>141</v>
      </c>
      <c r="E330" s="247" t="s">
        <v>1</v>
      </c>
      <c r="F330" s="248" t="s">
        <v>1270</v>
      </c>
      <c r="G330" s="246"/>
      <c r="H330" s="249">
        <v>58.082000000000001</v>
      </c>
      <c r="I330" s="250"/>
      <c r="J330" s="246"/>
      <c r="K330" s="246"/>
      <c r="L330" s="251"/>
      <c r="M330" s="252"/>
      <c r="N330" s="253"/>
      <c r="O330" s="253"/>
      <c r="P330" s="253"/>
      <c r="Q330" s="253"/>
      <c r="R330" s="253"/>
      <c r="S330" s="253"/>
      <c r="T330" s="254"/>
      <c r="U330" s="14"/>
      <c r="V330" s="14"/>
      <c r="W330" s="14"/>
      <c r="X330" s="14"/>
      <c r="Y330" s="14"/>
      <c r="Z330" s="14"/>
      <c r="AA330" s="14"/>
      <c r="AB330" s="14"/>
      <c r="AC330" s="14"/>
      <c r="AD330" s="14"/>
      <c r="AE330" s="14"/>
      <c r="AT330" s="255" t="s">
        <v>141</v>
      </c>
      <c r="AU330" s="255" t="s">
        <v>85</v>
      </c>
      <c r="AV330" s="14" t="s">
        <v>85</v>
      </c>
      <c r="AW330" s="14" t="s">
        <v>32</v>
      </c>
      <c r="AX330" s="14" t="s">
        <v>83</v>
      </c>
      <c r="AY330" s="255" t="s">
        <v>133</v>
      </c>
    </row>
    <row r="331" s="2" customFormat="1" ht="24.15" customHeight="1">
      <c r="A331" s="39"/>
      <c r="B331" s="40"/>
      <c r="C331" s="220" t="s">
        <v>257</v>
      </c>
      <c r="D331" s="220" t="s">
        <v>135</v>
      </c>
      <c r="E331" s="221" t="s">
        <v>1271</v>
      </c>
      <c r="F331" s="222" t="s">
        <v>1272</v>
      </c>
      <c r="G331" s="223" t="s">
        <v>203</v>
      </c>
      <c r="H331" s="224">
        <v>55.960000000000001</v>
      </c>
      <c r="I331" s="225"/>
      <c r="J331" s="226">
        <f>ROUND(I331*H331,2)</f>
        <v>0</v>
      </c>
      <c r="K331" s="227"/>
      <c r="L331" s="45"/>
      <c r="M331" s="228" t="s">
        <v>1</v>
      </c>
      <c r="N331" s="229" t="s">
        <v>40</v>
      </c>
      <c r="O331" s="92"/>
      <c r="P331" s="230">
        <f>O331*H331</f>
        <v>0</v>
      </c>
      <c r="Q331" s="230">
        <v>0</v>
      </c>
      <c r="R331" s="230">
        <f>Q331*H331</f>
        <v>0</v>
      </c>
      <c r="S331" s="230">
        <v>0</v>
      </c>
      <c r="T331" s="231">
        <f>S331*H331</f>
        <v>0</v>
      </c>
      <c r="U331" s="39"/>
      <c r="V331" s="39"/>
      <c r="W331" s="39"/>
      <c r="X331" s="39"/>
      <c r="Y331" s="39"/>
      <c r="Z331" s="39"/>
      <c r="AA331" s="39"/>
      <c r="AB331" s="39"/>
      <c r="AC331" s="39"/>
      <c r="AD331" s="39"/>
      <c r="AE331" s="39"/>
      <c r="AR331" s="232" t="s">
        <v>139</v>
      </c>
      <c r="AT331" s="232" t="s">
        <v>135</v>
      </c>
      <c r="AU331" s="232" t="s">
        <v>85</v>
      </c>
      <c r="AY331" s="18" t="s">
        <v>133</v>
      </c>
      <c r="BE331" s="233">
        <f>IF(N331="základní",J331,0)</f>
        <v>0</v>
      </c>
      <c r="BF331" s="233">
        <f>IF(N331="snížená",J331,0)</f>
        <v>0</v>
      </c>
      <c r="BG331" s="233">
        <f>IF(N331="zákl. přenesená",J331,0)</f>
        <v>0</v>
      </c>
      <c r="BH331" s="233">
        <f>IF(N331="sníž. přenesená",J331,0)</f>
        <v>0</v>
      </c>
      <c r="BI331" s="233">
        <f>IF(N331="nulová",J331,0)</f>
        <v>0</v>
      </c>
      <c r="BJ331" s="18" t="s">
        <v>83</v>
      </c>
      <c r="BK331" s="233">
        <f>ROUND(I331*H331,2)</f>
        <v>0</v>
      </c>
      <c r="BL331" s="18" t="s">
        <v>139</v>
      </c>
      <c r="BM331" s="232" t="s">
        <v>1273</v>
      </c>
    </row>
    <row r="332" s="13" customFormat="1">
      <c r="A332" s="13"/>
      <c r="B332" s="234"/>
      <c r="C332" s="235"/>
      <c r="D332" s="236" t="s">
        <v>141</v>
      </c>
      <c r="E332" s="237" t="s">
        <v>1</v>
      </c>
      <c r="F332" s="238" t="s">
        <v>1247</v>
      </c>
      <c r="G332" s="235"/>
      <c r="H332" s="237" t="s">
        <v>1</v>
      </c>
      <c r="I332" s="239"/>
      <c r="J332" s="235"/>
      <c r="K332" s="235"/>
      <c r="L332" s="240"/>
      <c r="M332" s="241"/>
      <c r="N332" s="242"/>
      <c r="O332" s="242"/>
      <c r="P332" s="242"/>
      <c r="Q332" s="242"/>
      <c r="R332" s="242"/>
      <c r="S332" s="242"/>
      <c r="T332" s="243"/>
      <c r="U332" s="13"/>
      <c r="V332" s="13"/>
      <c r="W332" s="13"/>
      <c r="X332" s="13"/>
      <c r="Y332" s="13"/>
      <c r="Z332" s="13"/>
      <c r="AA332" s="13"/>
      <c r="AB332" s="13"/>
      <c r="AC332" s="13"/>
      <c r="AD332" s="13"/>
      <c r="AE332" s="13"/>
      <c r="AT332" s="244" t="s">
        <v>141</v>
      </c>
      <c r="AU332" s="244" t="s">
        <v>85</v>
      </c>
      <c r="AV332" s="13" t="s">
        <v>83</v>
      </c>
      <c r="AW332" s="13" t="s">
        <v>32</v>
      </c>
      <c r="AX332" s="13" t="s">
        <v>75</v>
      </c>
      <c r="AY332" s="244" t="s">
        <v>133</v>
      </c>
    </row>
    <row r="333" s="13" customFormat="1">
      <c r="A333" s="13"/>
      <c r="B333" s="234"/>
      <c r="C333" s="235"/>
      <c r="D333" s="236" t="s">
        <v>141</v>
      </c>
      <c r="E333" s="237" t="s">
        <v>1</v>
      </c>
      <c r="F333" s="238" t="s">
        <v>1225</v>
      </c>
      <c r="G333" s="235"/>
      <c r="H333" s="237" t="s">
        <v>1</v>
      </c>
      <c r="I333" s="239"/>
      <c r="J333" s="235"/>
      <c r="K333" s="235"/>
      <c r="L333" s="240"/>
      <c r="M333" s="241"/>
      <c r="N333" s="242"/>
      <c r="O333" s="242"/>
      <c r="P333" s="242"/>
      <c r="Q333" s="242"/>
      <c r="R333" s="242"/>
      <c r="S333" s="242"/>
      <c r="T333" s="243"/>
      <c r="U333" s="13"/>
      <c r="V333" s="13"/>
      <c r="W333" s="13"/>
      <c r="X333" s="13"/>
      <c r="Y333" s="13"/>
      <c r="Z333" s="13"/>
      <c r="AA333" s="13"/>
      <c r="AB333" s="13"/>
      <c r="AC333" s="13"/>
      <c r="AD333" s="13"/>
      <c r="AE333" s="13"/>
      <c r="AT333" s="244" t="s">
        <v>141</v>
      </c>
      <c r="AU333" s="244" t="s">
        <v>85</v>
      </c>
      <c r="AV333" s="13" t="s">
        <v>83</v>
      </c>
      <c r="AW333" s="13" t="s">
        <v>32</v>
      </c>
      <c r="AX333" s="13" t="s">
        <v>75</v>
      </c>
      <c r="AY333" s="244" t="s">
        <v>133</v>
      </c>
    </row>
    <row r="334" s="14" customFormat="1">
      <c r="A334" s="14"/>
      <c r="B334" s="245"/>
      <c r="C334" s="246"/>
      <c r="D334" s="236" t="s">
        <v>141</v>
      </c>
      <c r="E334" s="247" t="s">
        <v>1</v>
      </c>
      <c r="F334" s="248" t="s">
        <v>1226</v>
      </c>
      <c r="G334" s="246"/>
      <c r="H334" s="249">
        <v>42.435000000000002</v>
      </c>
      <c r="I334" s="250"/>
      <c r="J334" s="246"/>
      <c r="K334" s="246"/>
      <c r="L334" s="251"/>
      <c r="M334" s="252"/>
      <c r="N334" s="253"/>
      <c r="O334" s="253"/>
      <c r="P334" s="253"/>
      <c r="Q334" s="253"/>
      <c r="R334" s="253"/>
      <c r="S334" s="253"/>
      <c r="T334" s="254"/>
      <c r="U334" s="14"/>
      <c r="V334" s="14"/>
      <c r="W334" s="14"/>
      <c r="X334" s="14"/>
      <c r="Y334" s="14"/>
      <c r="Z334" s="14"/>
      <c r="AA334" s="14"/>
      <c r="AB334" s="14"/>
      <c r="AC334" s="14"/>
      <c r="AD334" s="14"/>
      <c r="AE334" s="14"/>
      <c r="AT334" s="255" t="s">
        <v>141</v>
      </c>
      <c r="AU334" s="255" t="s">
        <v>85</v>
      </c>
      <c r="AV334" s="14" t="s">
        <v>85</v>
      </c>
      <c r="AW334" s="14" t="s">
        <v>32</v>
      </c>
      <c r="AX334" s="14" t="s">
        <v>75</v>
      </c>
      <c r="AY334" s="255" t="s">
        <v>133</v>
      </c>
    </row>
    <row r="335" s="13" customFormat="1">
      <c r="A335" s="13"/>
      <c r="B335" s="234"/>
      <c r="C335" s="235"/>
      <c r="D335" s="236" t="s">
        <v>141</v>
      </c>
      <c r="E335" s="237" t="s">
        <v>1</v>
      </c>
      <c r="F335" s="238" t="s">
        <v>1227</v>
      </c>
      <c r="G335" s="235"/>
      <c r="H335" s="237" t="s">
        <v>1</v>
      </c>
      <c r="I335" s="239"/>
      <c r="J335" s="235"/>
      <c r="K335" s="235"/>
      <c r="L335" s="240"/>
      <c r="M335" s="241"/>
      <c r="N335" s="242"/>
      <c r="O335" s="242"/>
      <c r="P335" s="242"/>
      <c r="Q335" s="242"/>
      <c r="R335" s="242"/>
      <c r="S335" s="242"/>
      <c r="T335" s="243"/>
      <c r="U335" s="13"/>
      <c r="V335" s="13"/>
      <c r="W335" s="13"/>
      <c r="X335" s="13"/>
      <c r="Y335" s="13"/>
      <c r="Z335" s="13"/>
      <c r="AA335" s="13"/>
      <c r="AB335" s="13"/>
      <c r="AC335" s="13"/>
      <c r="AD335" s="13"/>
      <c r="AE335" s="13"/>
      <c r="AT335" s="244" t="s">
        <v>141</v>
      </c>
      <c r="AU335" s="244" t="s">
        <v>85</v>
      </c>
      <c r="AV335" s="13" t="s">
        <v>83</v>
      </c>
      <c r="AW335" s="13" t="s">
        <v>32</v>
      </c>
      <c r="AX335" s="13" t="s">
        <v>75</v>
      </c>
      <c r="AY335" s="244" t="s">
        <v>133</v>
      </c>
    </row>
    <row r="336" s="14" customFormat="1">
      <c r="A336" s="14"/>
      <c r="B336" s="245"/>
      <c r="C336" s="246"/>
      <c r="D336" s="236" t="s">
        <v>141</v>
      </c>
      <c r="E336" s="247" t="s">
        <v>1</v>
      </c>
      <c r="F336" s="248" t="s">
        <v>1228</v>
      </c>
      <c r="G336" s="246"/>
      <c r="H336" s="249">
        <v>89.391999999999996</v>
      </c>
      <c r="I336" s="250"/>
      <c r="J336" s="246"/>
      <c r="K336" s="246"/>
      <c r="L336" s="251"/>
      <c r="M336" s="252"/>
      <c r="N336" s="253"/>
      <c r="O336" s="253"/>
      <c r="P336" s="253"/>
      <c r="Q336" s="253"/>
      <c r="R336" s="253"/>
      <c r="S336" s="253"/>
      <c r="T336" s="254"/>
      <c r="U336" s="14"/>
      <c r="V336" s="14"/>
      <c r="W336" s="14"/>
      <c r="X336" s="14"/>
      <c r="Y336" s="14"/>
      <c r="Z336" s="14"/>
      <c r="AA336" s="14"/>
      <c r="AB336" s="14"/>
      <c r="AC336" s="14"/>
      <c r="AD336" s="14"/>
      <c r="AE336" s="14"/>
      <c r="AT336" s="255" t="s">
        <v>141</v>
      </c>
      <c r="AU336" s="255" t="s">
        <v>85</v>
      </c>
      <c r="AV336" s="14" t="s">
        <v>85</v>
      </c>
      <c r="AW336" s="14" t="s">
        <v>32</v>
      </c>
      <c r="AX336" s="14" t="s">
        <v>75</v>
      </c>
      <c r="AY336" s="255" t="s">
        <v>133</v>
      </c>
    </row>
    <row r="337" s="13" customFormat="1">
      <c r="A337" s="13"/>
      <c r="B337" s="234"/>
      <c r="C337" s="235"/>
      <c r="D337" s="236" t="s">
        <v>141</v>
      </c>
      <c r="E337" s="237" t="s">
        <v>1</v>
      </c>
      <c r="F337" s="238" t="s">
        <v>1229</v>
      </c>
      <c r="G337" s="235"/>
      <c r="H337" s="237" t="s">
        <v>1</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141</v>
      </c>
      <c r="AU337" s="244" t="s">
        <v>85</v>
      </c>
      <c r="AV337" s="13" t="s">
        <v>83</v>
      </c>
      <c r="AW337" s="13" t="s">
        <v>32</v>
      </c>
      <c r="AX337" s="13" t="s">
        <v>75</v>
      </c>
      <c r="AY337" s="244" t="s">
        <v>133</v>
      </c>
    </row>
    <row r="338" s="14" customFormat="1">
      <c r="A338" s="14"/>
      <c r="B338" s="245"/>
      <c r="C338" s="246"/>
      <c r="D338" s="236" t="s">
        <v>141</v>
      </c>
      <c r="E338" s="247" t="s">
        <v>1</v>
      </c>
      <c r="F338" s="248" t="s">
        <v>1230</v>
      </c>
      <c r="G338" s="246"/>
      <c r="H338" s="249">
        <v>100.94199999999999</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141</v>
      </c>
      <c r="AU338" s="255" t="s">
        <v>85</v>
      </c>
      <c r="AV338" s="14" t="s">
        <v>85</v>
      </c>
      <c r="AW338" s="14" t="s">
        <v>32</v>
      </c>
      <c r="AX338" s="14" t="s">
        <v>75</v>
      </c>
      <c r="AY338" s="255" t="s">
        <v>133</v>
      </c>
    </row>
    <row r="339" s="13" customFormat="1">
      <c r="A339" s="13"/>
      <c r="B339" s="234"/>
      <c r="C339" s="235"/>
      <c r="D339" s="236" t="s">
        <v>141</v>
      </c>
      <c r="E339" s="237" t="s">
        <v>1</v>
      </c>
      <c r="F339" s="238" t="s">
        <v>1231</v>
      </c>
      <c r="G339" s="235"/>
      <c r="H339" s="237" t="s">
        <v>1</v>
      </c>
      <c r="I339" s="239"/>
      <c r="J339" s="235"/>
      <c r="K339" s="235"/>
      <c r="L339" s="240"/>
      <c r="M339" s="241"/>
      <c r="N339" s="242"/>
      <c r="O339" s="242"/>
      <c r="P339" s="242"/>
      <c r="Q339" s="242"/>
      <c r="R339" s="242"/>
      <c r="S339" s="242"/>
      <c r="T339" s="243"/>
      <c r="U339" s="13"/>
      <c r="V339" s="13"/>
      <c r="W339" s="13"/>
      <c r="X339" s="13"/>
      <c r="Y339" s="13"/>
      <c r="Z339" s="13"/>
      <c r="AA339" s="13"/>
      <c r="AB339" s="13"/>
      <c r="AC339" s="13"/>
      <c r="AD339" s="13"/>
      <c r="AE339" s="13"/>
      <c r="AT339" s="244" t="s">
        <v>141</v>
      </c>
      <c r="AU339" s="244" t="s">
        <v>85</v>
      </c>
      <c r="AV339" s="13" t="s">
        <v>83</v>
      </c>
      <c r="AW339" s="13" t="s">
        <v>32</v>
      </c>
      <c r="AX339" s="13" t="s">
        <v>75</v>
      </c>
      <c r="AY339" s="244" t="s">
        <v>133</v>
      </c>
    </row>
    <row r="340" s="14" customFormat="1">
      <c r="A340" s="14"/>
      <c r="B340" s="245"/>
      <c r="C340" s="246"/>
      <c r="D340" s="236" t="s">
        <v>141</v>
      </c>
      <c r="E340" s="247" t="s">
        <v>1</v>
      </c>
      <c r="F340" s="248" t="s">
        <v>1232</v>
      </c>
      <c r="G340" s="246"/>
      <c r="H340" s="249">
        <v>91.519999999999996</v>
      </c>
      <c r="I340" s="250"/>
      <c r="J340" s="246"/>
      <c r="K340" s="246"/>
      <c r="L340" s="251"/>
      <c r="M340" s="252"/>
      <c r="N340" s="253"/>
      <c r="O340" s="253"/>
      <c r="P340" s="253"/>
      <c r="Q340" s="253"/>
      <c r="R340" s="253"/>
      <c r="S340" s="253"/>
      <c r="T340" s="254"/>
      <c r="U340" s="14"/>
      <c r="V340" s="14"/>
      <c r="W340" s="14"/>
      <c r="X340" s="14"/>
      <c r="Y340" s="14"/>
      <c r="Z340" s="14"/>
      <c r="AA340" s="14"/>
      <c r="AB340" s="14"/>
      <c r="AC340" s="14"/>
      <c r="AD340" s="14"/>
      <c r="AE340" s="14"/>
      <c r="AT340" s="255" t="s">
        <v>141</v>
      </c>
      <c r="AU340" s="255" t="s">
        <v>85</v>
      </c>
      <c r="AV340" s="14" t="s">
        <v>85</v>
      </c>
      <c r="AW340" s="14" t="s">
        <v>32</v>
      </c>
      <c r="AX340" s="14" t="s">
        <v>75</v>
      </c>
      <c r="AY340" s="255" t="s">
        <v>133</v>
      </c>
    </row>
    <row r="341" s="13" customFormat="1">
      <c r="A341" s="13"/>
      <c r="B341" s="234"/>
      <c r="C341" s="235"/>
      <c r="D341" s="236" t="s">
        <v>141</v>
      </c>
      <c r="E341" s="237" t="s">
        <v>1</v>
      </c>
      <c r="F341" s="238" t="s">
        <v>1233</v>
      </c>
      <c r="G341" s="235"/>
      <c r="H341" s="237" t="s">
        <v>1</v>
      </c>
      <c r="I341" s="239"/>
      <c r="J341" s="235"/>
      <c r="K341" s="235"/>
      <c r="L341" s="240"/>
      <c r="M341" s="241"/>
      <c r="N341" s="242"/>
      <c r="O341" s="242"/>
      <c r="P341" s="242"/>
      <c r="Q341" s="242"/>
      <c r="R341" s="242"/>
      <c r="S341" s="242"/>
      <c r="T341" s="243"/>
      <c r="U341" s="13"/>
      <c r="V341" s="13"/>
      <c r="W341" s="13"/>
      <c r="X341" s="13"/>
      <c r="Y341" s="13"/>
      <c r="Z341" s="13"/>
      <c r="AA341" s="13"/>
      <c r="AB341" s="13"/>
      <c r="AC341" s="13"/>
      <c r="AD341" s="13"/>
      <c r="AE341" s="13"/>
      <c r="AT341" s="244" t="s">
        <v>141</v>
      </c>
      <c r="AU341" s="244" t="s">
        <v>85</v>
      </c>
      <c r="AV341" s="13" t="s">
        <v>83</v>
      </c>
      <c r="AW341" s="13" t="s">
        <v>32</v>
      </c>
      <c r="AX341" s="13" t="s">
        <v>75</v>
      </c>
      <c r="AY341" s="244" t="s">
        <v>133</v>
      </c>
    </row>
    <row r="342" s="14" customFormat="1">
      <c r="A342" s="14"/>
      <c r="B342" s="245"/>
      <c r="C342" s="246"/>
      <c r="D342" s="236" t="s">
        <v>141</v>
      </c>
      <c r="E342" s="247" t="s">
        <v>1</v>
      </c>
      <c r="F342" s="248" t="s">
        <v>1234</v>
      </c>
      <c r="G342" s="246"/>
      <c r="H342" s="249">
        <v>91.212000000000003</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141</v>
      </c>
      <c r="AU342" s="255" t="s">
        <v>85</v>
      </c>
      <c r="AV342" s="14" t="s">
        <v>85</v>
      </c>
      <c r="AW342" s="14" t="s">
        <v>32</v>
      </c>
      <c r="AX342" s="14" t="s">
        <v>75</v>
      </c>
      <c r="AY342" s="255" t="s">
        <v>133</v>
      </c>
    </row>
    <row r="343" s="13" customFormat="1">
      <c r="A343" s="13"/>
      <c r="B343" s="234"/>
      <c r="C343" s="235"/>
      <c r="D343" s="236" t="s">
        <v>141</v>
      </c>
      <c r="E343" s="237" t="s">
        <v>1</v>
      </c>
      <c r="F343" s="238" t="s">
        <v>1235</v>
      </c>
      <c r="G343" s="235"/>
      <c r="H343" s="237" t="s">
        <v>1</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141</v>
      </c>
      <c r="AU343" s="244" t="s">
        <v>85</v>
      </c>
      <c r="AV343" s="13" t="s">
        <v>83</v>
      </c>
      <c r="AW343" s="13" t="s">
        <v>32</v>
      </c>
      <c r="AX343" s="13" t="s">
        <v>75</v>
      </c>
      <c r="AY343" s="244" t="s">
        <v>133</v>
      </c>
    </row>
    <row r="344" s="14" customFormat="1">
      <c r="A344" s="14"/>
      <c r="B344" s="245"/>
      <c r="C344" s="246"/>
      <c r="D344" s="236" t="s">
        <v>141</v>
      </c>
      <c r="E344" s="247" t="s">
        <v>1</v>
      </c>
      <c r="F344" s="248" t="s">
        <v>1236</v>
      </c>
      <c r="G344" s="246"/>
      <c r="H344" s="249">
        <v>82.094999999999999</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141</v>
      </c>
      <c r="AU344" s="255" t="s">
        <v>85</v>
      </c>
      <c r="AV344" s="14" t="s">
        <v>85</v>
      </c>
      <c r="AW344" s="14" t="s">
        <v>32</v>
      </c>
      <c r="AX344" s="14" t="s">
        <v>75</v>
      </c>
      <c r="AY344" s="255" t="s">
        <v>133</v>
      </c>
    </row>
    <row r="345" s="16" customFormat="1">
      <c r="A345" s="16"/>
      <c r="B345" s="267"/>
      <c r="C345" s="268"/>
      <c r="D345" s="236" t="s">
        <v>141</v>
      </c>
      <c r="E345" s="269" t="s">
        <v>1</v>
      </c>
      <c r="F345" s="270" t="s">
        <v>214</v>
      </c>
      <c r="G345" s="268"/>
      <c r="H345" s="271">
        <v>497.596</v>
      </c>
      <c r="I345" s="272"/>
      <c r="J345" s="268"/>
      <c r="K345" s="268"/>
      <c r="L345" s="273"/>
      <c r="M345" s="274"/>
      <c r="N345" s="275"/>
      <c r="O345" s="275"/>
      <c r="P345" s="275"/>
      <c r="Q345" s="275"/>
      <c r="R345" s="275"/>
      <c r="S345" s="275"/>
      <c r="T345" s="276"/>
      <c r="U345" s="16"/>
      <c r="V345" s="16"/>
      <c r="W345" s="16"/>
      <c r="X345" s="16"/>
      <c r="Y345" s="16"/>
      <c r="Z345" s="16"/>
      <c r="AA345" s="16"/>
      <c r="AB345" s="16"/>
      <c r="AC345" s="16"/>
      <c r="AD345" s="16"/>
      <c r="AE345" s="16"/>
      <c r="AT345" s="277" t="s">
        <v>141</v>
      </c>
      <c r="AU345" s="277" t="s">
        <v>85</v>
      </c>
      <c r="AV345" s="16" t="s">
        <v>153</v>
      </c>
      <c r="AW345" s="16" t="s">
        <v>32</v>
      </c>
      <c r="AX345" s="16" t="s">
        <v>75</v>
      </c>
      <c r="AY345" s="277" t="s">
        <v>133</v>
      </c>
    </row>
    <row r="346" s="13" customFormat="1">
      <c r="A346" s="13"/>
      <c r="B346" s="234"/>
      <c r="C346" s="235"/>
      <c r="D346" s="236" t="s">
        <v>141</v>
      </c>
      <c r="E346" s="237" t="s">
        <v>1</v>
      </c>
      <c r="F346" s="238" t="s">
        <v>1237</v>
      </c>
      <c r="G346" s="235"/>
      <c r="H346" s="237" t="s">
        <v>1</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141</v>
      </c>
      <c r="AU346" s="244" t="s">
        <v>85</v>
      </c>
      <c r="AV346" s="13" t="s">
        <v>83</v>
      </c>
      <c r="AW346" s="13" t="s">
        <v>32</v>
      </c>
      <c r="AX346" s="13" t="s">
        <v>75</v>
      </c>
      <c r="AY346" s="244" t="s">
        <v>133</v>
      </c>
    </row>
    <row r="347" s="13" customFormat="1">
      <c r="A347" s="13"/>
      <c r="B347" s="234"/>
      <c r="C347" s="235"/>
      <c r="D347" s="236" t="s">
        <v>141</v>
      </c>
      <c r="E347" s="237" t="s">
        <v>1</v>
      </c>
      <c r="F347" s="238" t="s">
        <v>1274</v>
      </c>
      <c r="G347" s="235"/>
      <c r="H347" s="237" t="s">
        <v>1</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141</v>
      </c>
      <c r="AU347" s="244" t="s">
        <v>85</v>
      </c>
      <c r="AV347" s="13" t="s">
        <v>83</v>
      </c>
      <c r="AW347" s="13" t="s">
        <v>32</v>
      </c>
      <c r="AX347" s="13" t="s">
        <v>75</v>
      </c>
      <c r="AY347" s="244" t="s">
        <v>133</v>
      </c>
    </row>
    <row r="348" s="14" customFormat="1">
      <c r="A348" s="14"/>
      <c r="B348" s="245"/>
      <c r="C348" s="246"/>
      <c r="D348" s="236" t="s">
        <v>141</v>
      </c>
      <c r="E348" s="247" t="s">
        <v>1</v>
      </c>
      <c r="F348" s="248" t="s">
        <v>1275</v>
      </c>
      <c r="G348" s="246"/>
      <c r="H348" s="249">
        <v>0</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141</v>
      </c>
      <c r="AU348" s="255" t="s">
        <v>85</v>
      </c>
      <c r="AV348" s="14" t="s">
        <v>85</v>
      </c>
      <c r="AW348" s="14" t="s">
        <v>32</v>
      </c>
      <c r="AX348" s="14" t="s">
        <v>75</v>
      </c>
      <c r="AY348" s="255" t="s">
        <v>133</v>
      </c>
    </row>
    <row r="349" s="13" customFormat="1">
      <c r="A349" s="13"/>
      <c r="B349" s="234"/>
      <c r="C349" s="235"/>
      <c r="D349" s="236" t="s">
        <v>141</v>
      </c>
      <c r="E349" s="237" t="s">
        <v>1</v>
      </c>
      <c r="F349" s="238" t="s">
        <v>1276</v>
      </c>
      <c r="G349" s="235"/>
      <c r="H349" s="237" t="s">
        <v>1</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141</v>
      </c>
      <c r="AU349" s="244" t="s">
        <v>85</v>
      </c>
      <c r="AV349" s="13" t="s">
        <v>83</v>
      </c>
      <c r="AW349" s="13" t="s">
        <v>32</v>
      </c>
      <c r="AX349" s="13" t="s">
        <v>75</v>
      </c>
      <c r="AY349" s="244" t="s">
        <v>133</v>
      </c>
    </row>
    <row r="350" s="14" customFormat="1">
      <c r="A350" s="14"/>
      <c r="B350" s="245"/>
      <c r="C350" s="246"/>
      <c r="D350" s="236" t="s">
        <v>141</v>
      </c>
      <c r="E350" s="247" t="s">
        <v>1</v>
      </c>
      <c r="F350" s="248" t="s">
        <v>1241</v>
      </c>
      <c r="G350" s="246"/>
      <c r="H350" s="249">
        <v>55.960000000000001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141</v>
      </c>
      <c r="AU350" s="255" t="s">
        <v>85</v>
      </c>
      <c r="AV350" s="14" t="s">
        <v>85</v>
      </c>
      <c r="AW350" s="14" t="s">
        <v>32</v>
      </c>
      <c r="AX350" s="14" t="s">
        <v>75</v>
      </c>
      <c r="AY350" s="255" t="s">
        <v>133</v>
      </c>
    </row>
    <row r="351" s="13" customFormat="1">
      <c r="A351" s="13"/>
      <c r="B351" s="234"/>
      <c r="C351" s="235"/>
      <c r="D351" s="236" t="s">
        <v>141</v>
      </c>
      <c r="E351" s="237" t="s">
        <v>1</v>
      </c>
      <c r="F351" s="238" t="s">
        <v>1277</v>
      </c>
      <c r="G351" s="235"/>
      <c r="H351" s="237" t="s">
        <v>1</v>
      </c>
      <c r="I351" s="239"/>
      <c r="J351" s="235"/>
      <c r="K351" s="235"/>
      <c r="L351" s="240"/>
      <c r="M351" s="241"/>
      <c r="N351" s="242"/>
      <c r="O351" s="242"/>
      <c r="P351" s="242"/>
      <c r="Q351" s="242"/>
      <c r="R351" s="242"/>
      <c r="S351" s="242"/>
      <c r="T351" s="243"/>
      <c r="U351" s="13"/>
      <c r="V351" s="13"/>
      <c r="W351" s="13"/>
      <c r="X351" s="13"/>
      <c r="Y351" s="13"/>
      <c r="Z351" s="13"/>
      <c r="AA351" s="13"/>
      <c r="AB351" s="13"/>
      <c r="AC351" s="13"/>
      <c r="AD351" s="13"/>
      <c r="AE351" s="13"/>
      <c r="AT351" s="244" t="s">
        <v>141</v>
      </c>
      <c r="AU351" s="244" t="s">
        <v>85</v>
      </c>
      <c r="AV351" s="13" t="s">
        <v>83</v>
      </c>
      <c r="AW351" s="13" t="s">
        <v>32</v>
      </c>
      <c r="AX351" s="13" t="s">
        <v>75</v>
      </c>
      <c r="AY351" s="244" t="s">
        <v>133</v>
      </c>
    </row>
    <row r="352" s="14" customFormat="1">
      <c r="A352" s="14"/>
      <c r="B352" s="245"/>
      <c r="C352" s="246"/>
      <c r="D352" s="236" t="s">
        <v>141</v>
      </c>
      <c r="E352" s="247" t="s">
        <v>1</v>
      </c>
      <c r="F352" s="248" t="s">
        <v>1278</v>
      </c>
      <c r="G352" s="246"/>
      <c r="H352" s="249">
        <v>55.960000000000001</v>
      </c>
      <c r="I352" s="250"/>
      <c r="J352" s="246"/>
      <c r="K352" s="246"/>
      <c r="L352" s="251"/>
      <c r="M352" s="252"/>
      <c r="N352" s="253"/>
      <c r="O352" s="253"/>
      <c r="P352" s="253"/>
      <c r="Q352" s="253"/>
      <c r="R352" s="253"/>
      <c r="S352" s="253"/>
      <c r="T352" s="254"/>
      <c r="U352" s="14"/>
      <c r="V352" s="14"/>
      <c r="W352" s="14"/>
      <c r="X352" s="14"/>
      <c r="Y352" s="14"/>
      <c r="Z352" s="14"/>
      <c r="AA352" s="14"/>
      <c r="AB352" s="14"/>
      <c r="AC352" s="14"/>
      <c r="AD352" s="14"/>
      <c r="AE352" s="14"/>
      <c r="AT352" s="255" t="s">
        <v>141</v>
      </c>
      <c r="AU352" s="255" t="s">
        <v>85</v>
      </c>
      <c r="AV352" s="14" t="s">
        <v>85</v>
      </c>
      <c r="AW352" s="14" t="s">
        <v>32</v>
      </c>
      <c r="AX352" s="14" t="s">
        <v>83</v>
      </c>
      <c r="AY352" s="255" t="s">
        <v>133</v>
      </c>
    </row>
    <row r="353" s="2" customFormat="1" ht="24.15" customHeight="1">
      <c r="A353" s="39"/>
      <c r="B353" s="40"/>
      <c r="C353" s="220" t="s">
        <v>263</v>
      </c>
      <c r="D353" s="220" t="s">
        <v>135</v>
      </c>
      <c r="E353" s="221" t="s">
        <v>207</v>
      </c>
      <c r="F353" s="222" t="s">
        <v>208</v>
      </c>
      <c r="G353" s="223" t="s">
        <v>203</v>
      </c>
      <c r="H353" s="224">
        <v>974.98900000000003</v>
      </c>
      <c r="I353" s="225"/>
      <c r="J353" s="226">
        <f>ROUND(I353*H353,2)</f>
        <v>0</v>
      </c>
      <c r="K353" s="227"/>
      <c r="L353" s="45"/>
      <c r="M353" s="228" t="s">
        <v>1</v>
      </c>
      <c r="N353" s="229" t="s">
        <v>40</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139</v>
      </c>
      <c r="AT353" s="232" t="s">
        <v>135</v>
      </c>
      <c r="AU353" s="232" t="s">
        <v>85</v>
      </c>
      <c r="AY353" s="18" t="s">
        <v>133</v>
      </c>
      <c r="BE353" s="233">
        <f>IF(N353="základní",J353,0)</f>
        <v>0</v>
      </c>
      <c r="BF353" s="233">
        <f>IF(N353="snížená",J353,0)</f>
        <v>0</v>
      </c>
      <c r="BG353" s="233">
        <f>IF(N353="zákl. přenesená",J353,0)</f>
        <v>0</v>
      </c>
      <c r="BH353" s="233">
        <f>IF(N353="sníž. přenesená",J353,0)</f>
        <v>0</v>
      </c>
      <c r="BI353" s="233">
        <f>IF(N353="nulová",J353,0)</f>
        <v>0</v>
      </c>
      <c r="BJ353" s="18" t="s">
        <v>83</v>
      </c>
      <c r="BK353" s="233">
        <f>ROUND(I353*H353,2)</f>
        <v>0</v>
      </c>
      <c r="BL353" s="18" t="s">
        <v>139</v>
      </c>
      <c r="BM353" s="232" t="s">
        <v>1279</v>
      </c>
    </row>
    <row r="354" s="13" customFormat="1">
      <c r="A354" s="13"/>
      <c r="B354" s="234"/>
      <c r="C354" s="235"/>
      <c r="D354" s="236" t="s">
        <v>141</v>
      </c>
      <c r="E354" s="237" t="s">
        <v>1</v>
      </c>
      <c r="F354" s="238" t="s">
        <v>1280</v>
      </c>
      <c r="G354" s="235"/>
      <c r="H354" s="237" t="s">
        <v>1</v>
      </c>
      <c r="I354" s="239"/>
      <c r="J354" s="235"/>
      <c r="K354" s="235"/>
      <c r="L354" s="240"/>
      <c r="M354" s="241"/>
      <c r="N354" s="242"/>
      <c r="O354" s="242"/>
      <c r="P354" s="242"/>
      <c r="Q354" s="242"/>
      <c r="R354" s="242"/>
      <c r="S354" s="242"/>
      <c r="T354" s="243"/>
      <c r="U354" s="13"/>
      <c r="V354" s="13"/>
      <c r="W354" s="13"/>
      <c r="X354" s="13"/>
      <c r="Y354" s="13"/>
      <c r="Z354" s="13"/>
      <c r="AA354" s="13"/>
      <c r="AB354" s="13"/>
      <c r="AC354" s="13"/>
      <c r="AD354" s="13"/>
      <c r="AE354" s="13"/>
      <c r="AT354" s="244" t="s">
        <v>141</v>
      </c>
      <c r="AU354" s="244" t="s">
        <v>85</v>
      </c>
      <c r="AV354" s="13" t="s">
        <v>83</v>
      </c>
      <c r="AW354" s="13" t="s">
        <v>32</v>
      </c>
      <c r="AX354" s="13" t="s">
        <v>75</v>
      </c>
      <c r="AY354" s="244" t="s">
        <v>133</v>
      </c>
    </row>
    <row r="355" s="13" customFormat="1">
      <c r="A355" s="13"/>
      <c r="B355" s="234"/>
      <c r="C355" s="235"/>
      <c r="D355" s="236" t="s">
        <v>141</v>
      </c>
      <c r="E355" s="237" t="s">
        <v>1</v>
      </c>
      <c r="F355" s="238" t="s">
        <v>1281</v>
      </c>
      <c r="G355" s="235"/>
      <c r="H355" s="237" t="s">
        <v>1</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141</v>
      </c>
      <c r="AU355" s="244" t="s">
        <v>85</v>
      </c>
      <c r="AV355" s="13" t="s">
        <v>83</v>
      </c>
      <c r="AW355" s="13" t="s">
        <v>32</v>
      </c>
      <c r="AX355" s="13" t="s">
        <v>75</v>
      </c>
      <c r="AY355" s="244" t="s">
        <v>133</v>
      </c>
    </row>
    <row r="356" s="14" customFormat="1">
      <c r="A356" s="14"/>
      <c r="B356" s="245"/>
      <c r="C356" s="246"/>
      <c r="D356" s="236" t="s">
        <v>141</v>
      </c>
      <c r="E356" s="247" t="s">
        <v>1</v>
      </c>
      <c r="F356" s="248" t="s">
        <v>1282</v>
      </c>
      <c r="G356" s="246"/>
      <c r="H356" s="249">
        <v>530.173</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141</v>
      </c>
      <c r="AU356" s="255" t="s">
        <v>85</v>
      </c>
      <c r="AV356" s="14" t="s">
        <v>85</v>
      </c>
      <c r="AW356" s="14" t="s">
        <v>32</v>
      </c>
      <c r="AX356" s="14" t="s">
        <v>75</v>
      </c>
      <c r="AY356" s="255" t="s">
        <v>133</v>
      </c>
    </row>
    <row r="357" s="13" customFormat="1">
      <c r="A357" s="13"/>
      <c r="B357" s="234"/>
      <c r="C357" s="235"/>
      <c r="D357" s="236" t="s">
        <v>141</v>
      </c>
      <c r="E357" s="237" t="s">
        <v>1</v>
      </c>
      <c r="F357" s="238" t="s">
        <v>1283</v>
      </c>
      <c r="G357" s="235"/>
      <c r="H357" s="237" t="s">
        <v>1</v>
      </c>
      <c r="I357" s="239"/>
      <c r="J357" s="235"/>
      <c r="K357" s="235"/>
      <c r="L357" s="240"/>
      <c r="M357" s="241"/>
      <c r="N357" s="242"/>
      <c r="O357" s="242"/>
      <c r="P357" s="242"/>
      <c r="Q357" s="242"/>
      <c r="R357" s="242"/>
      <c r="S357" s="242"/>
      <c r="T357" s="243"/>
      <c r="U357" s="13"/>
      <c r="V357" s="13"/>
      <c r="W357" s="13"/>
      <c r="X357" s="13"/>
      <c r="Y357" s="13"/>
      <c r="Z357" s="13"/>
      <c r="AA357" s="13"/>
      <c r="AB357" s="13"/>
      <c r="AC357" s="13"/>
      <c r="AD357" s="13"/>
      <c r="AE357" s="13"/>
      <c r="AT357" s="244" t="s">
        <v>141</v>
      </c>
      <c r="AU357" s="244" t="s">
        <v>85</v>
      </c>
      <c r="AV357" s="13" t="s">
        <v>83</v>
      </c>
      <c r="AW357" s="13" t="s">
        <v>32</v>
      </c>
      <c r="AX357" s="13" t="s">
        <v>75</v>
      </c>
      <c r="AY357" s="244" t="s">
        <v>133</v>
      </c>
    </row>
    <row r="358" s="13" customFormat="1">
      <c r="A358" s="13"/>
      <c r="B358" s="234"/>
      <c r="C358" s="235"/>
      <c r="D358" s="236" t="s">
        <v>141</v>
      </c>
      <c r="E358" s="237" t="s">
        <v>1</v>
      </c>
      <c r="F358" s="238" t="s">
        <v>1284</v>
      </c>
      <c r="G358" s="235"/>
      <c r="H358" s="237" t="s">
        <v>1</v>
      </c>
      <c r="I358" s="239"/>
      <c r="J358" s="235"/>
      <c r="K358" s="235"/>
      <c r="L358" s="240"/>
      <c r="M358" s="241"/>
      <c r="N358" s="242"/>
      <c r="O358" s="242"/>
      <c r="P358" s="242"/>
      <c r="Q358" s="242"/>
      <c r="R358" s="242"/>
      <c r="S358" s="242"/>
      <c r="T358" s="243"/>
      <c r="U358" s="13"/>
      <c r="V358" s="13"/>
      <c r="W358" s="13"/>
      <c r="X358" s="13"/>
      <c r="Y358" s="13"/>
      <c r="Z358" s="13"/>
      <c r="AA358" s="13"/>
      <c r="AB358" s="13"/>
      <c r="AC358" s="13"/>
      <c r="AD358" s="13"/>
      <c r="AE358" s="13"/>
      <c r="AT358" s="244" t="s">
        <v>141</v>
      </c>
      <c r="AU358" s="244" t="s">
        <v>85</v>
      </c>
      <c r="AV358" s="13" t="s">
        <v>83</v>
      </c>
      <c r="AW358" s="13" t="s">
        <v>32</v>
      </c>
      <c r="AX358" s="13" t="s">
        <v>75</v>
      </c>
      <c r="AY358" s="244" t="s">
        <v>133</v>
      </c>
    </row>
    <row r="359" s="14" customFormat="1">
      <c r="A359" s="14"/>
      <c r="B359" s="245"/>
      <c r="C359" s="246"/>
      <c r="D359" s="236" t="s">
        <v>141</v>
      </c>
      <c r="E359" s="247" t="s">
        <v>1</v>
      </c>
      <c r="F359" s="248" t="s">
        <v>1285</v>
      </c>
      <c r="G359" s="246"/>
      <c r="H359" s="249">
        <v>1684.7739999999999</v>
      </c>
      <c r="I359" s="250"/>
      <c r="J359" s="246"/>
      <c r="K359" s="246"/>
      <c r="L359" s="251"/>
      <c r="M359" s="252"/>
      <c r="N359" s="253"/>
      <c r="O359" s="253"/>
      <c r="P359" s="253"/>
      <c r="Q359" s="253"/>
      <c r="R359" s="253"/>
      <c r="S359" s="253"/>
      <c r="T359" s="254"/>
      <c r="U359" s="14"/>
      <c r="V359" s="14"/>
      <c r="W359" s="14"/>
      <c r="X359" s="14"/>
      <c r="Y359" s="14"/>
      <c r="Z359" s="14"/>
      <c r="AA359" s="14"/>
      <c r="AB359" s="14"/>
      <c r="AC359" s="14"/>
      <c r="AD359" s="14"/>
      <c r="AE359" s="14"/>
      <c r="AT359" s="255" t="s">
        <v>141</v>
      </c>
      <c r="AU359" s="255" t="s">
        <v>85</v>
      </c>
      <c r="AV359" s="14" t="s">
        <v>85</v>
      </c>
      <c r="AW359" s="14" t="s">
        <v>32</v>
      </c>
      <c r="AX359" s="14" t="s">
        <v>75</v>
      </c>
      <c r="AY359" s="255" t="s">
        <v>133</v>
      </c>
    </row>
    <row r="360" s="13" customFormat="1">
      <c r="A360" s="13"/>
      <c r="B360" s="234"/>
      <c r="C360" s="235"/>
      <c r="D360" s="236" t="s">
        <v>141</v>
      </c>
      <c r="E360" s="237" t="s">
        <v>1</v>
      </c>
      <c r="F360" s="238" t="s">
        <v>1286</v>
      </c>
      <c r="G360" s="235"/>
      <c r="H360" s="237" t="s">
        <v>1</v>
      </c>
      <c r="I360" s="239"/>
      <c r="J360" s="235"/>
      <c r="K360" s="235"/>
      <c r="L360" s="240"/>
      <c r="M360" s="241"/>
      <c r="N360" s="242"/>
      <c r="O360" s="242"/>
      <c r="P360" s="242"/>
      <c r="Q360" s="242"/>
      <c r="R360" s="242"/>
      <c r="S360" s="242"/>
      <c r="T360" s="243"/>
      <c r="U360" s="13"/>
      <c r="V360" s="13"/>
      <c r="W360" s="13"/>
      <c r="X360" s="13"/>
      <c r="Y360" s="13"/>
      <c r="Z360" s="13"/>
      <c r="AA360" s="13"/>
      <c r="AB360" s="13"/>
      <c r="AC360" s="13"/>
      <c r="AD360" s="13"/>
      <c r="AE360" s="13"/>
      <c r="AT360" s="244" t="s">
        <v>141</v>
      </c>
      <c r="AU360" s="244" t="s">
        <v>85</v>
      </c>
      <c r="AV360" s="13" t="s">
        <v>83</v>
      </c>
      <c r="AW360" s="13" t="s">
        <v>32</v>
      </c>
      <c r="AX360" s="13" t="s">
        <v>75</v>
      </c>
      <c r="AY360" s="244" t="s">
        <v>133</v>
      </c>
    </row>
    <row r="361" s="14" customFormat="1">
      <c r="A361" s="14"/>
      <c r="B361" s="245"/>
      <c r="C361" s="246"/>
      <c r="D361" s="236" t="s">
        <v>141</v>
      </c>
      <c r="E361" s="247" t="s">
        <v>1</v>
      </c>
      <c r="F361" s="248" t="s">
        <v>1287</v>
      </c>
      <c r="G361" s="246"/>
      <c r="H361" s="249">
        <v>475.18900000000002</v>
      </c>
      <c r="I361" s="250"/>
      <c r="J361" s="246"/>
      <c r="K361" s="246"/>
      <c r="L361" s="251"/>
      <c r="M361" s="252"/>
      <c r="N361" s="253"/>
      <c r="O361" s="253"/>
      <c r="P361" s="253"/>
      <c r="Q361" s="253"/>
      <c r="R361" s="253"/>
      <c r="S361" s="253"/>
      <c r="T361" s="254"/>
      <c r="U361" s="14"/>
      <c r="V361" s="14"/>
      <c r="W361" s="14"/>
      <c r="X361" s="14"/>
      <c r="Y361" s="14"/>
      <c r="Z361" s="14"/>
      <c r="AA361" s="14"/>
      <c r="AB361" s="14"/>
      <c r="AC361" s="14"/>
      <c r="AD361" s="14"/>
      <c r="AE361" s="14"/>
      <c r="AT361" s="255" t="s">
        <v>141</v>
      </c>
      <c r="AU361" s="255" t="s">
        <v>85</v>
      </c>
      <c r="AV361" s="14" t="s">
        <v>85</v>
      </c>
      <c r="AW361" s="14" t="s">
        <v>32</v>
      </c>
      <c r="AX361" s="14" t="s">
        <v>75</v>
      </c>
      <c r="AY361" s="255" t="s">
        <v>133</v>
      </c>
    </row>
    <row r="362" s="13" customFormat="1">
      <c r="A362" s="13"/>
      <c r="B362" s="234"/>
      <c r="C362" s="235"/>
      <c r="D362" s="236" t="s">
        <v>141</v>
      </c>
      <c r="E362" s="237" t="s">
        <v>1</v>
      </c>
      <c r="F362" s="238" t="s">
        <v>1288</v>
      </c>
      <c r="G362" s="235"/>
      <c r="H362" s="237" t="s">
        <v>1</v>
      </c>
      <c r="I362" s="239"/>
      <c r="J362" s="235"/>
      <c r="K362" s="235"/>
      <c r="L362" s="240"/>
      <c r="M362" s="241"/>
      <c r="N362" s="242"/>
      <c r="O362" s="242"/>
      <c r="P362" s="242"/>
      <c r="Q362" s="242"/>
      <c r="R362" s="242"/>
      <c r="S362" s="242"/>
      <c r="T362" s="243"/>
      <c r="U362" s="13"/>
      <c r="V362" s="13"/>
      <c r="W362" s="13"/>
      <c r="X362" s="13"/>
      <c r="Y362" s="13"/>
      <c r="Z362" s="13"/>
      <c r="AA362" s="13"/>
      <c r="AB362" s="13"/>
      <c r="AC362" s="13"/>
      <c r="AD362" s="13"/>
      <c r="AE362" s="13"/>
      <c r="AT362" s="244" t="s">
        <v>141</v>
      </c>
      <c r="AU362" s="244" t="s">
        <v>85</v>
      </c>
      <c r="AV362" s="13" t="s">
        <v>83</v>
      </c>
      <c r="AW362" s="13" t="s">
        <v>32</v>
      </c>
      <c r="AX362" s="13" t="s">
        <v>75</v>
      </c>
      <c r="AY362" s="244" t="s">
        <v>133</v>
      </c>
    </row>
    <row r="363" s="14" customFormat="1">
      <c r="A363" s="14"/>
      <c r="B363" s="245"/>
      <c r="C363" s="246"/>
      <c r="D363" s="236" t="s">
        <v>141</v>
      </c>
      <c r="E363" s="247" t="s">
        <v>1</v>
      </c>
      <c r="F363" s="248" t="s">
        <v>1289</v>
      </c>
      <c r="G363" s="246"/>
      <c r="H363" s="249">
        <v>205.19999999999999</v>
      </c>
      <c r="I363" s="250"/>
      <c r="J363" s="246"/>
      <c r="K363" s="246"/>
      <c r="L363" s="251"/>
      <c r="M363" s="252"/>
      <c r="N363" s="253"/>
      <c r="O363" s="253"/>
      <c r="P363" s="253"/>
      <c r="Q363" s="253"/>
      <c r="R363" s="253"/>
      <c r="S363" s="253"/>
      <c r="T363" s="254"/>
      <c r="U363" s="14"/>
      <c r="V363" s="14"/>
      <c r="W363" s="14"/>
      <c r="X363" s="14"/>
      <c r="Y363" s="14"/>
      <c r="Z363" s="14"/>
      <c r="AA363" s="14"/>
      <c r="AB363" s="14"/>
      <c r="AC363" s="14"/>
      <c r="AD363" s="14"/>
      <c r="AE363" s="14"/>
      <c r="AT363" s="255" t="s">
        <v>141</v>
      </c>
      <c r="AU363" s="255" t="s">
        <v>85</v>
      </c>
      <c r="AV363" s="14" t="s">
        <v>85</v>
      </c>
      <c r="AW363" s="14" t="s">
        <v>32</v>
      </c>
      <c r="AX363" s="14" t="s">
        <v>75</v>
      </c>
      <c r="AY363" s="255" t="s">
        <v>133</v>
      </c>
    </row>
    <row r="364" s="13" customFormat="1">
      <c r="A364" s="13"/>
      <c r="B364" s="234"/>
      <c r="C364" s="235"/>
      <c r="D364" s="236" t="s">
        <v>141</v>
      </c>
      <c r="E364" s="237" t="s">
        <v>1</v>
      </c>
      <c r="F364" s="238" t="s">
        <v>1290</v>
      </c>
      <c r="G364" s="235"/>
      <c r="H364" s="237" t="s">
        <v>1</v>
      </c>
      <c r="I364" s="239"/>
      <c r="J364" s="235"/>
      <c r="K364" s="235"/>
      <c r="L364" s="240"/>
      <c r="M364" s="241"/>
      <c r="N364" s="242"/>
      <c r="O364" s="242"/>
      <c r="P364" s="242"/>
      <c r="Q364" s="242"/>
      <c r="R364" s="242"/>
      <c r="S364" s="242"/>
      <c r="T364" s="243"/>
      <c r="U364" s="13"/>
      <c r="V364" s="13"/>
      <c r="W364" s="13"/>
      <c r="X364" s="13"/>
      <c r="Y364" s="13"/>
      <c r="Z364" s="13"/>
      <c r="AA364" s="13"/>
      <c r="AB364" s="13"/>
      <c r="AC364" s="13"/>
      <c r="AD364" s="13"/>
      <c r="AE364" s="13"/>
      <c r="AT364" s="244" t="s">
        <v>141</v>
      </c>
      <c r="AU364" s="244" t="s">
        <v>85</v>
      </c>
      <c r="AV364" s="13" t="s">
        <v>83</v>
      </c>
      <c r="AW364" s="13" t="s">
        <v>32</v>
      </c>
      <c r="AX364" s="13" t="s">
        <v>75</v>
      </c>
      <c r="AY364" s="244" t="s">
        <v>133</v>
      </c>
    </row>
    <row r="365" s="14" customFormat="1">
      <c r="A365" s="14"/>
      <c r="B365" s="245"/>
      <c r="C365" s="246"/>
      <c r="D365" s="236" t="s">
        <v>141</v>
      </c>
      <c r="E365" s="247" t="s">
        <v>1</v>
      </c>
      <c r="F365" s="248" t="s">
        <v>1291</v>
      </c>
      <c r="G365" s="246"/>
      <c r="H365" s="249">
        <v>61.920000000000002</v>
      </c>
      <c r="I365" s="250"/>
      <c r="J365" s="246"/>
      <c r="K365" s="246"/>
      <c r="L365" s="251"/>
      <c r="M365" s="252"/>
      <c r="N365" s="253"/>
      <c r="O365" s="253"/>
      <c r="P365" s="253"/>
      <c r="Q365" s="253"/>
      <c r="R365" s="253"/>
      <c r="S365" s="253"/>
      <c r="T365" s="254"/>
      <c r="U365" s="14"/>
      <c r="V365" s="14"/>
      <c r="W365" s="14"/>
      <c r="X365" s="14"/>
      <c r="Y365" s="14"/>
      <c r="Z365" s="14"/>
      <c r="AA365" s="14"/>
      <c r="AB365" s="14"/>
      <c r="AC365" s="14"/>
      <c r="AD365" s="14"/>
      <c r="AE365" s="14"/>
      <c r="AT365" s="255" t="s">
        <v>141</v>
      </c>
      <c r="AU365" s="255" t="s">
        <v>85</v>
      </c>
      <c r="AV365" s="14" t="s">
        <v>85</v>
      </c>
      <c r="AW365" s="14" t="s">
        <v>32</v>
      </c>
      <c r="AX365" s="14" t="s">
        <v>75</v>
      </c>
      <c r="AY365" s="255" t="s">
        <v>133</v>
      </c>
    </row>
    <row r="366" s="13" customFormat="1">
      <c r="A366" s="13"/>
      <c r="B366" s="234"/>
      <c r="C366" s="235"/>
      <c r="D366" s="236" t="s">
        <v>141</v>
      </c>
      <c r="E366" s="237" t="s">
        <v>1</v>
      </c>
      <c r="F366" s="238" t="s">
        <v>1292</v>
      </c>
      <c r="G366" s="235"/>
      <c r="H366" s="237" t="s">
        <v>1</v>
      </c>
      <c r="I366" s="239"/>
      <c r="J366" s="235"/>
      <c r="K366" s="235"/>
      <c r="L366" s="240"/>
      <c r="M366" s="241"/>
      <c r="N366" s="242"/>
      <c r="O366" s="242"/>
      <c r="P366" s="242"/>
      <c r="Q366" s="242"/>
      <c r="R366" s="242"/>
      <c r="S366" s="242"/>
      <c r="T366" s="243"/>
      <c r="U366" s="13"/>
      <c r="V366" s="13"/>
      <c r="W366" s="13"/>
      <c r="X366" s="13"/>
      <c r="Y366" s="13"/>
      <c r="Z366" s="13"/>
      <c r="AA366" s="13"/>
      <c r="AB366" s="13"/>
      <c r="AC366" s="13"/>
      <c r="AD366" s="13"/>
      <c r="AE366" s="13"/>
      <c r="AT366" s="244" t="s">
        <v>141</v>
      </c>
      <c r="AU366" s="244" t="s">
        <v>85</v>
      </c>
      <c r="AV366" s="13" t="s">
        <v>83</v>
      </c>
      <c r="AW366" s="13" t="s">
        <v>32</v>
      </c>
      <c r="AX366" s="13" t="s">
        <v>75</v>
      </c>
      <c r="AY366" s="244" t="s">
        <v>133</v>
      </c>
    </row>
    <row r="367" s="14" customFormat="1">
      <c r="A367" s="14"/>
      <c r="B367" s="245"/>
      <c r="C367" s="246"/>
      <c r="D367" s="236" t="s">
        <v>141</v>
      </c>
      <c r="E367" s="247" t="s">
        <v>1</v>
      </c>
      <c r="F367" s="248" t="s">
        <v>1293</v>
      </c>
      <c r="G367" s="246"/>
      <c r="H367" s="249">
        <v>141.12000000000001</v>
      </c>
      <c r="I367" s="250"/>
      <c r="J367" s="246"/>
      <c r="K367" s="246"/>
      <c r="L367" s="251"/>
      <c r="M367" s="252"/>
      <c r="N367" s="253"/>
      <c r="O367" s="253"/>
      <c r="P367" s="253"/>
      <c r="Q367" s="253"/>
      <c r="R367" s="253"/>
      <c r="S367" s="253"/>
      <c r="T367" s="254"/>
      <c r="U367" s="14"/>
      <c r="V367" s="14"/>
      <c r="W367" s="14"/>
      <c r="X367" s="14"/>
      <c r="Y367" s="14"/>
      <c r="Z367" s="14"/>
      <c r="AA367" s="14"/>
      <c r="AB367" s="14"/>
      <c r="AC367" s="14"/>
      <c r="AD367" s="14"/>
      <c r="AE367" s="14"/>
      <c r="AT367" s="255" t="s">
        <v>141</v>
      </c>
      <c r="AU367" s="255" t="s">
        <v>85</v>
      </c>
      <c r="AV367" s="14" t="s">
        <v>85</v>
      </c>
      <c r="AW367" s="14" t="s">
        <v>32</v>
      </c>
      <c r="AX367" s="14" t="s">
        <v>75</v>
      </c>
      <c r="AY367" s="255" t="s">
        <v>133</v>
      </c>
    </row>
    <row r="368" s="13" customFormat="1">
      <c r="A368" s="13"/>
      <c r="B368" s="234"/>
      <c r="C368" s="235"/>
      <c r="D368" s="236" t="s">
        <v>141</v>
      </c>
      <c r="E368" s="237" t="s">
        <v>1</v>
      </c>
      <c r="F368" s="238" t="s">
        <v>1294</v>
      </c>
      <c r="G368" s="235"/>
      <c r="H368" s="237" t="s">
        <v>1</v>
      </c>
      <c r="I368" s="239"/>
      <c r="J368" s="235"/>
      <c r="K368" s="235"/>
      <c r="L368" s="240"/>
      <c r="M368" s="241"/>
      <c r="N368" s="242"/>
      <c r="O368" s="242"/>
      <c r="P368" s="242"/>
      <c r="Q368" s="242"/>
      <c r="R368" s="242"/>
      <c r="S368" s="242"/>
      <c r="T368" s="243"/>
      <c r="U368" s="13"/>
      <c r="V368" s="13"/>
      <c r="W368" s="13"/>
      <c r="X368" s="13"/>
      <c r="Y368" s="13"/>
      <c r="Z368" s="13"/>
      <c r="AA368" s="13"/>
      <c r="AB368" s="13"/>
      <c r="AC368" s="13"/>
      <c r="AD368" s="13"/>
      <c r="AE368" s="13"/>
      <c r="AT368" s="244" t="s">
        <v>141</v>
      </c>
      <c r="AU368" s="244" t="s">
        <v>85</v>
      </c>
      <c r="AV368" s="13" t="s">
        <v>83</v>
      </c>
      <c r="AW368" s="13" t="s">
        <v>32</v>
      </c>
      <c r="AX368" s="13" t="s">
        <v>75</v>
      </c>
      <c r="AY368" s="244" t="s">
        <v>133</v>
      </c>
    </row>
    <row r="369" s="14" customFormat="1">
      <c r="A369" s="14"/>
      <c r="B369" s="245"/>
      <c r="C369" s="246"/>
      <c r="D369" s="236" t="s">
        <v>141</v>
      </c>
      <c r="E369" s="247" t="s">
        <v>1</v>
      </c>
      <c r="F369" s="248" t="s">
        <v>1295</v>
      </c>
      <c r="G369" s="246"/>
      <c r="H369" s="249">
        <v>564.62</v>
      </c>
      <c r="I369" s="250"/>
      <c r="J369" s="246"/>
      <c r="K369" s="246"/>
      <c r="L369" s="251"/>
      <c r="M369" s="252"/>
      <c r="N369" s="253"/>
      <c r="O369" s="253"/>
      <c r="P369" s="253"/>
      <c r="Q369" s="253"/>
      <c r="R369" s="253"/>
      <c r="S369" s="253"/>
      <c r="T369" s="254"/>
      <c r="U369" s="14"/>
      <c r="V369" s="14"/>
      <c r="W369" s="14"/>
      <c r="X369" s="14"/>
      <c r="Y369" s="14"/>
      <c r="Z369" s="14"/>
      <c r="AA369" s="14"/>
      <c r="AB369" s="14"/>
      <c r="AC369" s="14"/>
      <c r="AD369" s="14"/>
      <c r="AE369" s="14"/>
      <c r="AT369" s="255" t="s">
        <v>141</v>
      </c>
      <c r="AU369" s="255" t="s">
        <v>85</v>
      </c>
      <c r="AV369" s="14" t="s">
        <v>85</v>
      </c>
      <c r="AW369" s="14" t="s">
        <v>32</v>
      </c>
      <c r="AX369" s="14" t="s">
        <v>75</v>
      </c>
      <c r="AY369" s="255" t="s">
        <v>133</v>
      </c>
    </row>
    <row r="370" s="13" customFormat="1">
      <c r="A370" s="13"/>
      <c r="B370" s="234"/>
      <c r="C370" s="235"/>
      <c r="D370" s="236" t="s">
        <v>141</v>
      </c>
      <c r="E370" s="237" t="s">
        <v>1</v>
      </c>
      <c r="F370" s="238" t="s">
        <v>1296</v>
      </c>
      <c r="G370" s="235"/>
      <c r="H370" s="237" t="s">
        <v>1</v>
      </c>
      <c r="I370" s="239"/>
      <c r="J370" s="235"/>
      <c r="K370" s="235"/>
      <c r="L370" s="240"/>
      <c r="M370" s="241"/>
      <c r="N370" s="242"/>
      <c r="O370" s="242"/>
      <c r="P370" s="242"/>
      <c r="Q370" s="242"/>
      <c r="R370" s="242"/>
      <c r="S370" s="242"/>
      <c r="T370" s="243"/>
      <c r="U370" s="13"/>
      <c r="V370" s="13"/>
      <c r="W370" s="13"/>
      <c r="X370" s="13"/>
      <c r="Y370" s="13"/>
      <c r="Z370" s="13"/>
      <c r="AA370" s="13"/>
      <c r="AB370" s="13"/>
      <c r="AC370" s="13"/>
      <c r="AD370" s="13"/>
      <c r="AE370" s="13"/>
      <c r="AT370" s="244" t="s">
        <v>141</v>
      </c>
      <c r="AU370" s="244" t="s">
        <v>85</v>
      </c>
      <c r="AV370" s="13" t="s">
        <v>83</v>
      </c>
      <c r="AW370" s="13" t="s">
        <v>32</v>
      </c>
      <c r="AX370" s="13" t="s">
        <v>75</v>
      </c>
      <c r="AY370" s="244" t="s">
        <v>133</v>
      </c>
    </row>
    <row r="371" s="14" customFormat="1">
      <c r="A371" s="14"/>
      <c r="B371" s="245"/>
      <c r="C371" s="246"/>
      <c r="D371" s="236" t="s">
        <v>141</v>
      </c>
      <c r="E371" s="247" t="s">
        <v>1</v>
      </c>
      <c r="F371" s="248" t="s">
        <v>1297</v>
      </c>
      <c r="G371" s="246"/>
      <c r="H371" s="249">
        <v>192.362</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141</v>
      </c>
      <c r="AU371" s="255" t="s">
        <v>85</v>
      </c>
      <c r="AV371" s="14" t="s">
        <v>85</v>
      </c>
      <c r="AW371" s="14" t="s">
        <v>32</v>
      </c>
      <c r="AX371" s="14" t="s">
        <v>75</v>
      </c>
      <c r="AY371" s="255" t="s">
        <v>133</v>
      </c>
    </row>
    <row r="372" s="13" customFormat="1">
      <c r="A372" s="13"/>
      <c r="B372" s="234"/>
      <c r="C372" s="235"/>
      <c r="D372" s="236" t="s">
        <v>141</v>
      </c>
      <c r="E372" s="237" t="s">
        <v>1</v>
      </c>
      <c r="F372" s="238" t="s">
        <v>1298</v>
      </c>
      <c r="G372" s="235"/>
      <c r="H372" s="237" t="s">
        <v>1</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141</v>
      </c>
      <c r="AU372" s="244" t="s">
        <v>85</v>
      </c>
      <c r="AV372" s="13" t="s">
        <v>83</v>
      </c>
      <c r="AW372" s="13" t="s">
        <v>32</v>
      </c>
      <c r="AX372" s="13" t="s">
        <v>75</v>
      </c>
      <c r="AY372" s="244" t="s">
        <v>133</v>
      </c>
    </row>
    <row r="373" s="14" customFormat="1">
      <c r="A373" s="14"/>
      <c r="B373" s="245"/>
      <c r="C373" s="246"/>
      <c r="D373" s="236" t="s">
        <v>141</v>
      </c>
      <c r="E373" s="247" t="s">
        <v>1</v>
      </c>
      <c r="F373" s="248" t="s">
        <v>1299</v>
      </c>
      <c r="G373" s="246"/>
      <c r="H373" s="249">
        <v>210.535</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141</v>
      </c>
      <c r="AU373" s="255" t="s">
        <v>85</v>
      </c>
      <c r="AV373" s="14" t="s">
        <v>85</v>
      </c>
      <c r="AW373" s="14" t="s">
        <v>32</v>
      </c>
      <c r="AX373" s="14" t="s">
        <v>75</v>
      </c>
      <c r="AY373" s="255" t="s">
        <v>133</v>
      </c>
    </row>
    <row r="374" s="13" customFormat="1">
      <c r="A374" s="13"/>
      <c r="B374" s="234"/>
      <c r="C374" s="235"/>
      <c r="D374" s="236" t="s">
        <v>141</v>
      </c>
      <c r="E374" s="237" t="s">
        <v>1</v>
      </c>
      <c r="F374" s="238" t="s">
        <v>1300</v>
      </c>
      <c r="G374" s="235"/>
      <c r="H374" s="237" t="s">
        <v>1</v>
      </c>
      <c r="I374" s="239"/>
      <c r="J374" s="235"/>
      <c r="K374" s="235"/>
      <c r="L374" s="240"/>
      <c r="M374" s="241"/>
      <c r="N374" s="242"/>
      <c r="O374" s="242"/>
      <c r="P374" s="242"/>
      <c r="Q374" s="242"/>
      <c r="R374" s="242"/>
      <c r="S374" s="242"/>
      <c r="T374" s="243"/>
      <c r="U374" s="13"/>
      <c r="V374" s="13"/>
      <c r="W374" s="13"/>
      <c r="X374" s="13"/>
      <c r="Y374" s="13"/>
      <c r="Z374" s="13"/>
      <c r="AA374" s="13"/>
      <c r="AB374" s="13"/>
      <c r="AC374" s="13"/>
      <c r="AD374" s="13"/>
      <c r="AE374" s="13"/>
      <c r="AT374" s="244" t="s">
        <v>141</v>
      </c>
      <c r="AU374" s="244" t="s">
        <v>85</v>
      </c>
      <c r="AV374" s="13" t="s">
        <v>83</v>
      </c>
      <c r="AW374" s="13" t="s">
        <v>32</v>
      </c>
      <c r="AX374" s="13" t="s">
        <v>75</v>
      </c>
      <c r="AY374" s="244" t="s">
        <v>133</v>
      </c>
    </row>
    <row r="375" s="14" customFormat="1">
      <c r="A375" s="14"/>
      <c r="B375" s="245"/>
      <c r="C375" s="246"/>
      <c r="D375" s="236" t="s">
        <v>141</v>
      </c>
      <c r="E375" s="247" t="s">
        <v>1</v>
      </c>
      <c r="F375" s="248" t="s">
        <v>1301</v>
      </c>
      <c r="G375" s="246"/>
      <c r="H375" s="249">
        <v>1077.8399999999999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141</v>
      </c>
      <c r="AU375" s="255" t="s">
        <v>85</v>
      </c>
      <c r="AV375" s="14" t="s">
        <v>85</v>
      </c>
      <c r="AW375" s="14" t="s">
        <v>32</v>
      </c>
      <c r="AX375" s="14" t="s">
        <v>75</v>
      </c>
      <c r="AY375" s="255" t="s">
        <v>133</v>
      </c>
    </row>
    <row r="376" s="13" customFormat="1">
      <c r="A376" s="13"/>
      <c r="B376" s="234"/>
      <c r="C376" s="235"/>
      <c r="D376" s="236" t="s">
        <v>141</v>
      </c>
      <c r="E376" s="237" t="s">
        <v>1</v>
      </c>
      <c r="F376" s="238" t="s">
        <v>1302</v>
      </c>
      <c r="G376" s="235"/>
      <c r="H376" s="237" t="s">
        <v>1</v>
      </c>
      <c r="I376" s="239"/>
      <c r="J376" s="235"/>
      <c r="K376" s="235"/>
      <c r="L376" s="240"/>
      <c r="M376" s="241"/>
      <c r="N376" s="242"/>
      <c r="O376" s="242"/>
      <c r="P376" s="242"/>
      <c r="Q376" s="242"/>
      <c r="R376" s="242"/>
      <c r="S376" s="242"/>
      <c r="T376" s="243"/>
      <c r="U376" s="13"/>
      <c r="V376" s="13"/>
      <c r="W376" s="13"/>
      <c r="X376" s="13"/>
      <c r="Y376" s="13"/>
      <c r="Z376" s="13"/>
      <c r="AA376" s="13"/>
      <c r="AB376" s="13"/>
      <c r="AC376" s="13"/>
      <c r="AD376" s="13"/>
      <c r="AE376" s="13"/>
      <c r="AT376" s="244" t="s">
        <v>141</v>
      </c>
      <c r="AU376" s="244" t="s">
        <v>85</v>
      </c>
      <c r="AV376" s="13" t="s">
        <v>83</v>
      </c>
      <c r="AW376" s="13" t="s">
        <v>32</v>
      </c>
      <c r="AX376" s="13" t="s">
        <v>75</v>
      </c>
      <c r="AY376" s="244" t="s">
        <v>133</v>
      </c>
    </row>
    <row r="377" s="14" customFormat="1">
      <c r="A377" s="14"/>
      <c r="B377" s="245"/>
      <c r="C377" s="246"/>
      <c r="D377" s="236" t="s">
        <v>141</v>
      </c>
      <c r="E377" s="247" t="s">
        <v>1</v>
      </c>
      <c r="F377" s="248" t="s">
        <v>1303</v>
      </c>
      <c r="G377" s="246"/>
      <c r="H377" s="249">
        <v>706.928</v>
      </c>
      <c r="I377" s="250"/>
      <c r="J377" s="246"/>
      <c r="K377" s="246"/>
      <c r="L377" s="251"/>
      <c r="M377" s="252"/>
      <c r="N377" s="253"/>
      <c r="O377" s="253"/>
      <c r="P377" s="253"/>
      <c r="Q377" s="253"/>
      <c r="R377" s="253"/>
      <c r="S377" s="253"/>
      <c r="T377" s="254"/>
      <c r="U377" s="14"/>
      <c r="V377" s="14"/>
      <c r="W377" s="14"/>
      <c r="X377" s="14"/>
      <c r="Y377" s="14"/>
      <c r="Z377" s="14"/>
      <c r="AA377" s="14"/>
      <c r="AB377" s="14"/>
      <c r="AC377" s="14"/>
      <c r="AD377" s="14"/>
      <c r="AE377" s="14"/>
      <c r="AT377" s="255" t="s">
        <v>141</v>
      </c>
      <c r="AU377" s="255" t="s">
        <v>85</v>
      </c>
      <c r="AV377" s="14" t="s">
        <v>85</v>
      </c>
      <c r="AW377" s="14" t="s">
        <v>32</v>
      </c>
      <c r="AX377" s="14" t="s">
        <v>75</v>
      </c>
      <c r="AY377" s="255" t="s">
        <v>133</v>
      </c>
    </row>
    <row r="378" s="13" customFormat="1">
      <c r="A378" s="13"/>
      <c r="B378" s="234"/>
      <c r="C378" s="235"/>
      <c r="D378" s="236" t="s">
        <v>141</v>
      </c>
      <c r="E378" s="237" t="s">
        <v>1</v>
      </c>
      <c r="F378" s="238" t="s">
        <v>1304</v>
      </c>
      <c r="G378" s="235"/>
      <c r="H378" s="237" t="s">
        <v>1</v>
      </c>
      <c r="I378" s="239"/>
      <c r="J378" s="235"/>
      <c r="K378" s="235"/>
      <c r="L378" s="240"/>
      <c r="M378" s="241"/>
      <c r="N378" s="242"/>
      <c r="O378" s="242"/>
      <c r="P378" s="242"/>
      <c r="Q378" s="242"/>
      <c r="R378" s="242"/>
      <c r="S378" s="242"/>
      <c r="T378" s="243"/>
      <c r="U378" s="13"/>
      <c r="V378" s="13"/>
      <c r="W378" s="13"/>
      <c r="X378" s="13"/>
      <c r="Y378" s="13"/>
      <c r="Z378" s="13"/>
      <c r="AA378" s="13"/>
      <c r="AB378" s="13"/>
      <c r="AC378" s="13"/>
      <c r="AD378" s="13"/>
      <c r="AE378" s="13"/>
      <c r="AT378" s="244" t="s">
        <v>141</v>
      </c>
      <c r="AU378" s="244" t="s">
        <v>85</v>
      </c>
      <c r="AV378" s="13" t="s">
        <v>83</v>
      </c>
      <c r="AW378" s="13" t="s">
        <v>32</v>
      </c>
      <c r="AX378" s="13" t="s">
        <v>75</v>
      </c>
      <c r="AY378" s="244" t="s">
        <v>133</v>
      </c>
    </row>
    <row r="379" s="14" customFormat="1">
      <c r="A379" s="14"/>
      <c r="B379" s="245"/>
      <c r="C379" s="246"/>
      <c r="D379" s="236" t="s">
        <v>141</v>
      </c>
      <c r="E379" s="247" t="s">
        <v>1</v>
      </c>
      <c r="F379" s="248" t="s">
        <v>1305</v>
      </c>
      <c r="G379" s="246"/>
      <c r="H379" s="249">
        <v>85.043000000000006</v>
      </c>
      <c r="I379" s="250"/>
      <c r="J379" s="246"/>
      <c r="K379" s="246"/>
      <c r="L379" s="251"/>
      <c r="M379" s="252"/>
      <c r="N379" s="253"/>
      <c r="O379" s="253"/>
      <c r="P379" s="253"/>
      <c r="Q379" s="253"/>
      <c r="R379" s="253"/>
      <c r="S379" s="253"/>
      <c r="T379" s="254"/>
      <c r="U379" s="14"/>
      <c r="V379" s="14"/>
      <c r="W379" s="14"/>
      <c r="X379" s="14"/>
      <c r="Y379" s="14"/>
      <c r="Z379" s="14"/>
      <c r="AA379" s="14"/>
      <c r="AB379" s="14"/>
      <c r="AC379" s="14"/>
      <c r="AD379" s="14"/>
      <c r="AE379" s="14"/>
      <c r="AT379" s="255" t="s">
        <v>141</v>
      </c>
      <c r="AU379" s="255" t="s">
        <v>85</v>
      </c>
      <c r="AV379" s="14" t="s">
        <v>85</v>
      </c>
      <c r="AW379" s="14" t="s">
        <v>32</v>
      </c>
      <c r="AX379" s="14" t="s">
        <v>75</v>
      </c>
      <c r="AY379" s="255" t="s">
        <v>133</v>
      </c>
    </row>
    <row r="380" s="13" customFormat="1">
      <c r="A380" s="13"/>
      <c r="B380" s="234"/>
      <c r="C380" s="235"/>
      <c r="D380" s="236" t="s">
        <v>141</v>
      </c>
      <c r="E380" s="237" t="s">
        <v>1</v>
      </c>
      <c r="F380" s="238" t="s">
        <v>1306</v>
      </c>
      <c r="G380" s="235"/>
      <c r="H380" s="237" t="s">
        <v>1</v>
      </c>
      <c r="I380" s="239"/>
      <c r="J380" s="235"/>
      <c r="K380" s="235"/>
      <c r="L380" s="240"/>
      <c r="M380" s="241"/>
      <c r="N380" s="242"/>
      <c r="O380" s="242"/>
      <c r="P380" s="242"/>
      <c r="Q380" s="242"/>
      <c r="R380" s="242"/>
      <c r="S380" s="242"/>
      <c r="T380" s="243"/>
      <c r="U380" s="13"/>
      <c r="V380" s="13"/>
      <c r="W380" s="13"/>
      <c r="X380" s="13"/>
      <c r="Y380" s="13"/>
      <c r="Z380" s="13"/>
      <c r="AA380" s="13"/>
      <c r="AB380" s="13"/>
      <c r="AC380" s="13"/>
      <c r="AD380" s="13"/>
      <c r="AE380" s="13"/>
      <c r="AT380" s="244" t="s">
        <v>141</v>
      </c>
      <c r="AU380" s="244" t="s">
        <v>85</v>
      </c>
      <c r="AV380" s="13" t="s">
        <v>83</v>
      </c>
      <c r="AW380" s="13" t="s">
        <v>32</v>
      </c>
      <c r="AX380" s="13" t="s">
        <v>75</v>
      </c>
      <c r="AY380" s="244" t="s">
        <v>133</v>
      </c>
    </row>
    <row r="381" s="14" customFormat="1">
      <c r="A381" s="14"/>
      <c r="B381" s="245"/>
      <c r="C381" s="246"/>
      <c r="D381" s="236" t="s">
        <v>141</v>
      </c>
      <c r="E381" s="247" t="s">
        <v>1</v>
      </c>
      <c r="F381" s="248" t="s">
        <v>1307</v>
      </c>
      <c r="G381" s="246"/>
      <c r="H381" s="249">
        <v>39.884</v>
      </c>
      <c r="I381" s="250"/>
      <c r="J381" s="246"/>
      <c r="K381" s="246"/>
      <c r="L381" s="251"/>
      <c r="M381" s="252"/>
      <c r="N381" s="253"/>
      <c r="O381" s="253"/>
      <c r="P381" s="253"/>
      <c r="Q381" s="253"/>
      <c r="R381" s="253"/>
      <c r="S381" s="253"/>
      <c r="T381" s="254"/>
      <c r="U381" s="14"/>
      <c r="V381" s="14"/>
      <c r="W381" s="14"/>
      <c r="X381" s="14"/>
      <c r="Y381" s="14"/>
      <c r="Z381" s="14"/>
      <c r="AA381" s="14"/>
      <c r="AB381" s="14"/>
      <c r="AC381" s="14"/>
      <c r="AD381" s="14"/>
      <c r="AE381" s="14"/>
      <c r="AT381" s="255" t="s">
        <v>141</v>
      </c>
      <c r="AU381" s="255" t="s">
        <v>85</v>
      </c>
      <c r="AV381" s="14" t="s">
        <v>85</v>
      </c>
      <c r="AW381" s="14" t="s">
        <v>32</v>
      </c>
      <c r="AX381" s="14" t="s">
        <v>75</v>
      </c>
      <c r="AY381" s="255" t="s">
        <v>133</v>
      </c>
    </row>
    <row r="382" s="13" customFormat="1">
      <c r="A382" s="13"/>
      <c r="B382" s="234"/>
      <c r="C382" s="235"/>
      <c r="D382" s="236" t="s">
        <v>141</v>
      </c>
      <c r="E382" s="237" t="s">
        <v>1</v>
      </c>
      <c r="F382" s="238" t="s">
        <v>1308</v>
      </c>
      <c r="G382" s="235"/>
      <c r="H382" s="237" t="s">
        <v>1</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141</v>
      </c>
      <c r="AU382" s="244" t="s">
        <v>85</v>
      </c>
      <c r="AV382" s="13" t="s">
        <v>83</v>
      </c>
      <c r="AW382" s="13" t="s">
        <v>32</v>
      </c>
      <c r="AX382" s="13" t="s">
        <v>75</v>
      </c>
      <c r="AY382" s="244" t="s">
        <v>133</v>
      </c>
    </row>
    <row r="383" s="14" customFormat="1">
      <c r="A383" s="14"/>
      <c r="B383" s="245"/>
      <c r="C383" s="246"/>
      <c r="D383" s="236" t="s">
        <v>141</v>
      </c>
      <c r="E383" s="247" t="s">
        <v>1</v>
      </c>
      <c r="F383" s="248" t="s">
        <v>1309</v>
      </c>
      <c r="G383" s="246"/>
      <c r="H383" s="249">
        <v>147.994</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141</v>
      </c>
      <c r="AU383" s="255" t="s">
        <v>85</v>
      </c>
      <c r="AV383" s="14" t="s">
        <v>85</v>
      </c>
      <c r="AW383" s="14" t="s">
        <v>32</v>
      </c>
      <c r="AX383" s="14" t="s">
        <v>75</v>
      </c>
      <c r="AY383" s="255" t="s">
        <v>133</v>
      </c>
    </row>
    <row r="384" s="13" customFormat="1">
      <c r="A384" s="13"/>
      <c r="B384" s="234"/>
      <c r="C384" s="235"/>
      <c r="D384" s="236" t="s">
        <v>141</v>
      </c>
      <c r="E384" s="237" t="s">
        <v>1</v>
      </c>
      <c r="F384" s="238" t="s">
        <v>1310</v>
      </c>
      <c r="G384" s="235"/>
      <c r="H384" s="237" t="s">
        <v>1</v>
      </c>
      <c r="I384" s="239"/>
      <c r="J384" s="235"/>
      <c r="K384" s="235"/>
      <c r="L384" s="240"/>
      <c r="M384" s="241"/>
      <c r="N384" s="242"/>
      <c r="O384" s="242"/>
      <c r="P384" s="242"/>
      <c r="Q384" s="242"/>
      <c r="R384" s="242"/>
      <c r="S384" s="242"/>
      <c r="T384" s="243"/>
      <c r="U384" s="13"/>
      <c r="V384" s="13"/>
      <c r="W384" s="13"/>
      <c r="X384" s="13"/>
      <c r="Y384" s="13"/>
      <c r="Z384" s="13"/>
      <c r="AA384" s="13"/>
      <c r="AB384" s="13"/>
      <c r="AC384" s="13"/>
      <c r="AD384" s="13"/>
      <c r="AE384" s="13"/>
      <c r="AT384" s="244" t="s">
        <v>141</v>
      </c>
      <c r="AU384" s="244" t="s">
        <v>85</v>
      </c>
      <c r="AV384" s="13" t="s">
        <v>83</v>
      </c>
      <c r="AW384" s="13" t="s">
        <v>32</v>
      </c>
      <c r="AX384" s="13" t="s">
        <v>75</v>
      </c>
      <c r="AY384" s="244" t="s">
        <v>133</v>
      </c>
    </row>
    <row r="385" s="14" customFormat="1">
      <c r="A385" s="14"/>
      <c r="B385" s="245"/>
      <c r="C385" s="246"/>
      <c r="D385" s="236" t="s">
        <v>141</v>
      </c>
      <c r="E385" s="247" t="s">
        <v>1</v>
      </c>
      <c r="F385" s="248" t="s">
        <v>1311</v>
      </c>
      <c r="G385" s="246"/>
      <c r="H385" s="249">
        <v>135.15799999999999</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141</v>
      </c>
      <c r="AU385" s="255" t="s">
        <v>85</v>
      </c>
      <c r="AV385" s="14" t="s">
        <v>85</v>
      </c>
      <c r="AW385" s="14" t="s">
        <v>32</v>
      </c>
      <c r="AX385" s="14" t="s">
        <v>75</v>
      </c>
      <c r="AY385" s="255" t="s">
        <v>133</v>
      </c>
    </row>
    <row r="386" s="13" customFormat="1">
      <c r="A386" s="13"/>
      <c r="B386" s="234"/>
      <c r="C386" s="235"/>
      <c r="D386" s="236" t="s">
        <v>141</v>
      </c>
      <c r="E386" s="237" t="s">
        <v>1</v>
      </c>
      <c r="F386" s="238" t="s">
        <v>1312</v>
      </c>
      <c r="G386" s="235"/>
      <c r="H386" s="237" t="s">
        <v>1</v>
      </c>
      <c r="I386" s="239"/>
      <c r="J386" s="235"/>
      <c r="K386" s="235"/>
      <c r="L386" s="240"/>
      <c r="M386" s="241"/>
      <c r="N386" s="242"/>
      <c r="O386" s="242"/>
      <c r="P386" s="242"/>
      <c r="Q386" s="242"/>
      <c r="R386" s="242"/>
      <c r="S386" s="242"/>
      <c r="T386" s="243"/>
      <c r="U386" s="13"/>
      <c r="V386" s="13"/>
      <c r="W386" s="13"/>
      <c r="X386" s="13"/>
      <c r="Y386" s="13"/>
      <c r="Z386" s="13"/>
      <c r="AA386" s="13"/>
      <c r="AB386" s="13"/>
      <c r="AC386" s="13"/>
      <c r="AD386" s="13"/>
      <c r="AE386" s="13"/>
      <c r="AT386" s="244" t="s">
        <v>141</v>
      </c>
      <c r="AU386" s="244" t="s">
        <v>85</v>
      </c>
      <c r="AV386" s="13" t="s">
        <v>83</v>
      </c>
      <c r="AW386" s="13" t="s">
        <v>32</v>
      </c>
      <c r="AX386" s="13" t="s">
        <v>75</v>
      </c>
      <c r="AY386" s="244" t="s">
        <v>133</v>
      </c>
    </row>
    <row r="387" s="14" customFormat="1">
      <c r="A387" s="14"/>
      <c r="B387" s="245"/>
      <c r="C387" s="246"/>
      <c r="D387" s="236" t="s">
        <v>141</v>
      </c>
      <c r="E387" s="247" t="s">
        <v>1</v>
      </c>
      <c r="F387" s="248" t="s">
        <v>1313</v>
      </c>
      <c r="G387" s="246"/>
      <c r="H387" s="249">
        <v>721.178</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141</v>
      </c>
      <c r="AU387" s="255" t="s">
        <v>85</v>
      </c>
      <c r="AV387" s="14" t="s">
        <v>85</v>
      </c>
      <c r="AW387" s="14" t="s">
        <v>32</v>
      </c>
      <c r="AX387" s="14" t="s">
        <v>75</v>
      </c>
      <c r="AY387" s="255" t="s">
        <v>133</v>
      </c>
    </row>
    <row r="388" s="13" customFormat="1">
      <c r="A388" s="13"/>
      <c r="B388" s="234"/>
      <c r="C388" s="235"/>
      <c r="D388" s="236" t="s">
        <v>141</v>
      </c>
      <c r="E388" s="237" t="s">
        <v>1</v>
      </c>
      <c r="F388" s="238" t="s">
        <v>1314</v>
      </c>
      <c r="G388" s="235"/>
      <c r="H388" s="237" t="s">
        <v>1</v>
      </c>
      <c r="I388" s="239"/>
      <c r="J388" s="235"/>
      <c r="K388" s="235"/>
      <c r="L388" s="240"/>
      <c r="M388" s="241"/>
      <c r="N388" s="242"/>
      <c r="O388" s="242"/>
      <c r="P388" s="242"/>
      <c r="Q388" s="242"/>
      <c r="R388" s="242"/>
      <c r="S388" s="242"/>
      <c r="T388" s="243"/>
      <c r="U388" s="13"/>
      <c r="V388" s="13"/>
      <c r="W388" s="13"/>
      <c r="X388" s="13"/>
      <c r="Y388" s="13"/>
      <c r="Z388" s="13"/>
      <c r="AA388" s="13"/>
      <c r="AB388" s="13"/>
      <c r="AC388" s="13"/>
      <c r="AD388" s="13"/>
      <c r="AE388" s="13"/>
      <c r="AT388" s="244" t="s">
        <v>141</v>
      </c>
      <c r="AU388" s="244" t="s">
        <v>85</v>
      </c>
      <c r="AV388" s="13" t="s">
        <v>83</v>
      </c>
      <c r="AW388" s="13" t="s">
        <v>32</v>
      </c>
      <c r="AX388" s="13" t="s">
        <v>75</v>
      </c>
      <c r="AY388" s="244" t="s">
        <v>133</v>
      </c>
    </row>
    <row r="389" s="14" customFormat="1">
      <c r="A389" s="14"/>
      <c r="B389" s="245"/>
      <c r="C389" s="246"/>
      <c r="D389" s="236" t="s">
        <v>141</v>
      </c>
      <c r="E389" s="247" t="s">
        <v>1</v>
      </c>
      <c r="F389" s="248" t="s">
        <v>1315</v>
      </c>
      <c r="G389" s="246"/>
      <c r="H389" s="249">
        <v>88.477000000000004</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141</v>
      </c>
      <c r="AU389" s="255" t="s">
        <v>85</v>
      </c>
      <c r="AV389" s="14" t="s">
        <v>85</v>
      </c>
      <c r="AW389" s="14" t="s">
        <v>32</v>
      </c>
      <c r="AX389" s="14" t="s">
        <v>75</v>
      </c>
      <c r="AY389" s="255" t="s">
        <v>133</v>
      </c>
    </row>
    <row r="390" s="13" customFormat="1">
      <c r="A390" s="13"/>
      <c r="B390" s="234"/>
      <c r="C390" s="235"/>
      <c r="D390" s="236" t="s">
        <v>141</v>
      </c>
      <c r="E390" s="237" t="s">
        <v>1</v>
      </c>
      <c r="F390" s="238" t="s">
        <v>1316</v>
      </c>
      <c r="G390" s="235"/>
      <c r="H390" s="237" t="s">
        <v>1</v>
      </c>
      <c r="I390" s="239"/>
      <c r="J390" s="235"/>
      <c r="K390" s="235"/>
      <c r="L390" s="240"/>
      <c r="M390" s="241"/>
      <c r="N390" s="242"/>
      <c r="O390" s="242"/>
      <c r="P390" s="242"/>
      <c r="Q390" s="242"/>
      <c r="R390" s="242"/>
      <c r="S390" s="242"/>
      <c r="T390" s="243"/>
      <c r="U390" s="13"/>
      <c r="V390" s="13"/>
      <c r="W390" s="13"/>
      <c r="X390" s="13"/>
      <c r="Y390" s="13"/>
      <c r="Z390" s="13"/>
      <c r="AA390" s="13"/>
      <c r="AB390" s="13"/>
      <c r="AC390" s="13"/>
      <c r="AD390" s="13"/>
      <c r="AE390" s="13"/>
      <c r="AT390" s="244" t="s">
        <v>141</v>
      </c>
      <c r="AU390" s="244" t="s">
        <v>85</v>
      </c>
      <c r="AV390" s="13" t="s">
        <v>83</v>
      </c>
      <c r="AW390" s="13" t="s">
        <v>32</v>
      </c>
      <c r="AX390" s="13" t="s">
        <v>75</v>
      </c>
      <c r="AY390" s="244" t="s">
        <v>133</v>
      </c>
    </row>
    <row r="391" s="14" customFormat="1">
      <c r="A391" s="14"/>
      <c r="B391" s="245"/>
      <c r="C391" s="246"/>
      <c r="D391" s="236" t="s">
        <v>141</v>
      </c>
      <c r="E391" s="247" t="s">
        <v>1</v>
      </c>
      <c r="F391" s="248" t="s">
        <v>1317</v>
      </c>
      <c r="G391" s="246"/>
      <c r="H391" s="249">
        <v>376.92200000000003</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141</v>
      </c>
      <c r="AU391" s="255" t="s">
        <v>85</v>
      </c>
      <c r="AV391" s="14" t="s">
        <v>85</v>
      </c>
      <c r="AW391" s="14" t="s">
        <v>32</v>
      </c>
      <c r="AX391" s="14" t="s">
        <v>75</v>
      </c>
      <c r="AY391" s="255" t="s">
        <v>133</v>
      </c>
    </row>
    <row r="392" s="13" customFormat="1">
      <c r="A392" s="13"/>
      <c r="B392" s="234"/>
      <c r="C392" s="235"/>
      <c r="D392" s="236" t="s">
        <v>141</v>
      </c>
      <c r="E392" s="237" t="s">
        <v>1</v>
      </c>
      <c r="F392" s="238" t="s">
        <v>1318</v>
      </c>
      <c r="G392" s="235"/>
      <c r="H392" s="237" t="s">
        <v>1</v>
      </c>
      <c r="I392" s="239"/>
      <c r="J392" s="235"/>
      <c r="K392" s="235"/>
      <c r="L392" s="240"/>
      <c r="M392" s="241"/>
      <c r="N392" s="242"/>
      <c r="O392" s="242"/>
      <c r="P392" s="242"/>
      <c r="Q392" s="242"/>
      <c r="R392" s="242"/>
      <c r="S392" s="242"/>
      <c r="T392" s="243"/>
      <c r="U392" s="13"/>
      <c r="V392" s="13"/>
      <c r="W392" s="13"/>
      <c r="X392" s="13"/>
      <c r="Y392" s="13"/>
      <c r="Z392" s="13"/>
      <c r="AA392" s="13"/>
      <c r="AB392" s="13"/>
      <c r="AC392" s="13"/>
      <c r="AD392" s="13"/>
      <c r="AE392" s="13"/>
      <c r="AT392" s="244" t="s">
        <v>141</v>
      </c>
      <c r="AU392" s="244" t="s">
        <v>85</v>
      </c>
      <c r="AV392" s="13" t="s">
        <v>83</v>
      </c>
      <c r="AW392" s="13" t="s">
        <v>32</v>
      </c>
      <c r="AX392" s="13" t="s">
        <v>75</v>
      </c>
      <c r="AY392" s="244" t="s">
        <v>133</v>
      </c>
    </row>
    <row r="393" s="14" customFormat="1">
      <c r="A393" s="14"/>
      <c r="B393" s="245"/>
      <c r="C393" s="246"/>
      <c r="D393" s="236" t="s">
        <v>141</v>
      </c>
      <c r="E393" s="247" t="s">
        <v>1</v>
      </c>
      <c r="F393" s="248" t="s">
        <v>1319</v>
      </c>
      <c r="G393" s="246"/>
      <c r="H393" s="249">
        <v>55.351999999999997</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141</v>
      </c>
      <c r="AU393" s="255" t="s">
        <v>85</v>
      </c>
      <c r="AV393" s="14" t="s">
        <v>85</v>
      </c>
      <c r="AW393" s="14" t="s">
        <v>32</v>
      </c>
      <c r="AX393" s="14" t="s">
        <v>75</v>
      </c>
      <c r="AY393" s="255" t="s">
        <v>133</v>
      </c>
    </row>
    <row r="394" s="13" customFormat="1">
      <c r="A394" s="13"/>
      <c r="B394" s="234"/>
      <c r="C394" s="235"/>
      <c r="D394" s="236" t="s">
        <v>141</v>
      </c>
      <c r="E394" s="237" t="s">
        <v>1</v>
      </c>
      <c r="F394" s="238" t="s">
        <v>1320</v>
      </c>
      <c r="G394" s="235"/>
      <c r="H394" s="237" t="s">
        <v>1</v>
      </c>
      <c r="I394" s="239"/>
      <c r="J394" s="235"/>
      <c r="K394" s="235"/>
      <c r="L394" s="240"/>
      <c r="M394" s="241"/>
      <c r="N394" s="242"/>
      <c r="O394" s="242"/>
      <c r="P394" s="242"/>
      <c r="Q394" s="242"/>
      <c r="R394" s="242"/>
      <c r="S394" s="242"/>
      <c r="T394" s="243"/>
      <c r="U394" s="13"/>
      <c r="V394" s="13"/>
      <c r="W394" s="13"/>
      <c r="X394" s="13"/>
      <c r="Y394" s="13"/>
      <c r="Z394" s="13"/>
      <c r="AA394" s="13"/>
      <c r="AB394" s="13"/>
      <c r="AC394" s="13"/>
      <c r="AD394" s="13"/>
      <c r="AE394" s="13"/>
      <c r="AT394" s="244" t="s">
        <v>141</v>
      </c>
      <c r="AU394" s="244" t="s">
        <v>85</v>
      </c>
      <c r="AV394" s="13" t="s">
        <v>83</v>
      </c>
      <c r="AW394" s="13" t="s">
        <v>32</v>
      </c>
      <c r="AX394" s="13" t="s">
        <v>75</v>
      </c>
      <c r="AY394" s="244" t="s">
        <v>133</v>
      </c>
    </row>
    <row r="395" s="14" customFormat="1">
      <c r="A395" s="14"/>
      <c r="B395" s="245"/>
      <c r="C395" s="246"/>
      <c r="D395" s="236" t="s">
        <v>141</v>
      </c>
      <c r="E395" s="247" t="s">
        <v>1</v>
      </c>
      <c r="F395" s="248" t="s">
        <v>1321</v>
      </c>
      <c r="G395" s="246"/>
      <c r="H395" s="249">
        <v>90.173000000000002</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141</v>
      </c>
      <c r="AU395" s="255" t="s">
        <v>85</v>
      </c>
      <c r="AV395" s="14" t="s">
        <v>85</v>
      </c>
      <c r="AW395" s="14" t="s">
        <v>32</v>
      </c>
      <c r="AX395" s="14" t="s">
        <v>75</v>
      </c>
      <c r="AY395" s="255" t="s">
        <v>133</v>
      </c>
    </row>
    <row r="396" s="16" customFormat="1">
      <c r="A396" s="16"/>
      <c r="B396" s="267"/>
      <c r="C396" s="268"/>
      <c r="D396" s="236" t="s">
        <v>141</v>
      </c>
      <c r="E396" s="269" t="s">
        <v>1</v>
      </c>
      <c r="F396" s="270" t="s">
        <v>214</v>
      </c>
      <c r="G396" s="268"/>
      <c r="H396" s="271">
        <v>7590.8419999999987</v>
      </c>
      <c r="I396" s="272"/>
      <c r="J396" s="268"/>
      <c r="K396" s="268"/>
      <c r="L396" s="273"/>
      <c r="M396" s="274"/>
      <c r="N396" s="275"/>
      <c r="O396" s="275"/>
      <c r="P396" s="275"/>
      <c r="Q396" s="275"/>
      <c r="R396" s="275"/>
      <c r="S396" s="275"/>
      <c r="T396" s="276"/>
      <c r="U396" s="16"/>
      <c r="V396" s="16"/>
      <c r="W396" s="16"/>
      <c r="X396" s="16"/>
      <c r="Y396" s="16"/>
      <c r="Z396" s="16"/>
      <c r="AA396" s="16"/>
      <c r="AB396" s="16"/>
      <c r="AC396" s="16"/>
      <c r="AD396" s="16"/>
      <c r="AE396" s="16"/>
      <c r="AT396" s="277" t="s">
        <v>141</v>
      </c>
      <c r="AU396" s="277" t="s">
        <v>85</v>
      </c>
      <c r="AV396" s="16" t="s">
        <v>153</v>
      </c>
      <c r="AW396" s="16" t="s">
        <v>32</v>
      </c>
      <c r="AX396" s="16" t="s">
        <v>75</v>
      </c>
      <c r="AY396" s="277" t="s">
        <v>133</v>
      </c>
    </row>
    <row r="397" s="13" customFormat="1">
      <c r="A397" s="13"/>
      <c r="B397" s="234"/>
      <c r="C397" s="235"/>
      <c r="D397" s="236" t="s">
        <v>141</v>
      </c>
      <c r="E397" s="237" t="s">
        <v>1</v>
      </c>
      <c r="F397" s="238" t="s">
        <v>212</v>
      </c>
      <c r="G397" s="235"/>
      <c r="H397" s="237" t="s">
        <v>1</v>
      </c>
      <c r="I397" s="239"/>
      <c r="J397" s="235"/>
      <c r="K397" s="235"/>
      <c r="L397" s="240"/>
      <c r="M397" s="241"/>
      <c r="N397" s="242"/>
      <c r="O397" s="242"/>
      <c r="P397" s="242"/>
      <c r="Q397" s="242"/>
      <c r="R397" s="242"/>
      <c r="S397" s="242"/>
      <c r="T397" s="243"/>
      <c r="U397" s="13"/>
      <c r="V397" s="13"/>
      <c r="W397" s="13"/>
      <c r="X397" s="13"/>
      <c r="Y397" s="13"/>
      <c r="Z397" s="13"/>
      <c r="AA397" s="13"/>
      <c r="AB397" s="13"/>
      <c r="AC397" s="13"/>
      <c r="AD397" s="13"/>
      <c r="AE397" s="13"/>
      <c r="AT397" s="244" t="s">
        <v>141</v>
      </c>
      <c r="AU397" s="244" t="s">
        <v>85</v>
      </c>
      <c r="AV397" s="13" t="s">
        <v>83</v>
      </c>
      <c r="AW397" s="13" t="s">
        <v>32</v>
      </c>
      <c r="AX397" s="13" t="s">
        <v>75</v>
      </c>
      <c r="AY397" s="244" t="s">
        <v>133</v>
      </c>
    </row>
    <row r="398" s="13" customFormat="1">
      <c r="A398" s="13"/>
      <c r="B398" s="234"/>
      <c r="C398" s="235"/>
      <c r="D398" s="236" t="s">
        <v>141</v>
      </c>
      <c r="E398" s="237" t="s">
        <v>1</v>
      </c>
      <c r="F398" s="238" t="s">
        <v>1322</v>
      </c>
      <c r="G398" s="235"/>
      <c r="H398" s="237" t="s">
        <v>1</v>
      </c>
      <c r="I398" s="239"/>
      <c r="J398" s="235"/>
      <c r="K398" s="235"/>
      <c r="L398" s="240"/>
      <c r="M398" s="241"/>
      <c r="N398" s="242"/>
      <c r="O398" s="242"/>
      <c r="P398" s="242"/>
      <c r="Q398" s="242"/>
      <c r="R398" s="242"/>
      <c r="S398" s="242"/>
      <c r="T398" s="243"/>
      <c r="U398" s="13"/>
      <c r="V398" s="13"/>
      <c r="W398" s="13"/>
      <c r="X398" s="13"/>
      <c r="Y398" s="13"/>
      <c r="Z398" s="13"/>
      <c r="AA398" s="13"/>
      <c r="AB398" s="13"/>
      <c r="AC398" s="13"/>
      <c r="AD398" s="13"/>
      <c r="AE398" s="13"/>
      <c r="AT398" s="244" t="s">
        <v>141</v>
      </c>
      <c r="AU398" s="244" t="s">
        <v>85</v>
      </c>
      <c r="AV398" s="13" t="s">
        <v>83</v>
      </c>
      <c r="AW398" s="13" t="s">
        <v>32</v>
      </c>
      <c r="AX398" s="13" t="s">
        <v>75</v>
      </c>
      <c r="AY398" s="244" t="s">
        <v>133</v>
      </c>
    </row>
    <row r="399" s="14" customFormat="1">
      <c r="A399" s="14"/>
      <c r="B399" s="245"/>
      <c r="C399" s="246"/>
      <c r="D399" s="236" t="s">
        <v>141</v>
      </c>
      <c r="E399" s="247" t="s">
        <v>1</v>
      </c>
      <c r="F399" s="248" t="s">
        <v>1323</v>
      </c>
      <c r="G399" s="246"/>
      <c r="H399" s="249">
        <v>499.34899999999999</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141</v>
      </c>
      <c r="AU399" s="255" t="s">
        <v>85</v>
      </c>
      <c r="AV399" s="14" t="s">
        <v>85</v>
      </c>
      <c r="AW399" s="14" t="s">
        <v>32</v>
      </c>
      <c r="AX399" s="14" t="s">
        <v>75</v>
      </c>
      <c r="AY399" s="255" t="s">
        <v>133</v>
      </c>
    </row>
    <row r="400" s="13" customFormat="1">
      <c r="A400" s="13"/>
      <c r="B400" s="234"/>
      <c r="C400" s="235"/>
      <c r="D400" s="236" t="s">
        <v>141</v>
      </c>
      <c r="E400" s="237" t="s">
        <v>1</v>
      </c>
      <c r="F400" s="238" t="s">
        <v>1324</v>
      </c>
      <c r="G400" s="235"/>
      <c r="H400" s="237" t="s">
        <v>1</v>
      </c>
      <c r="I400" s="239"/>
      <c r="J400" s="235"/>
      <c r="K400" s="235"/>
      <c r="L400" s="240"/>
      <c r="M400" s="241"/>
      <c r="N400" s="242"/>
      <c r="O400" s="242"/>
      <c r="P400" s="242"/>
      <c r="Q400" s="242"/>
      <c r="R400" s="242"/>
      <c r="S400" s="242"/>
      <c r="T400" s="243"/>
      <c r="U400" s="13"/>
      <c r="V400" s="13"/>
      <c r="W400" s="13"/>
      <c r="X400" s="13"/>
      <c r="Y400" s="13"/>
      <c r="Z400" s="13"/>
      <c r="AA400" s="13"/>
      <c r="AB400" s="13"/>
      <c r="AC400" s="13"/>
      <c r="AD400" s="13"/>
      <c r="AE400" s="13"/>
      <c r="AT400" s="244" t="s">
        <v>141</v>
      </c>
      <c r="AU400" s="244" t="s">
        <v>85</v>
      </c>
      <c r="AV400" s="13" t="s">
        <v>83</v>
      </c>
      <c r="AW400" s="13" t="s">
        <v>32</v>
      </c>
      <c r="AX400" s="13" t="s">
        <v>75</v>
      </c>
      <c r="AY400" s="244" t="s">
        <v>133</v>
      </c>
    </row>
    <row r="401" s="14" customFormat="1">
      <c r="A401" s="14"/>
      <c r="B401" s="245"/>
      <c r="C401" s="246"/>
      <c r="D401" s="236" t="s">
        <v>141</v>
      </c>
      <c r="E401" s="247" t="s">
        <v>1</v>
      </c>
      <c r="F401" s="248" t="s">
        <v>1325</v>
      </c>
      <c r="G401" s="246"/>
      <c r="H401" s="249">
        <v>-2058.7919999999999</v>
      </c>
      <c r="I401" s="250"/>
      <c r="J401" s="246"/>
      <c r="K401" s="246"/>
      <c r="L401" s="251"/>
      <c r="M401" s="252"/>
      <c r="N401" s="253"/>
      <c r="O401" s="253"/>
      <c r="P401" s="253"/>
      <c r="Q401" s="253"/>
      <c r="R401" s="253"/>
      <c r="S401" s="253"/>
      <c r="T401" s="254"/>
      <c r="U401" s="14"/>
      <c r="V401" s="14"/>
      <c r="W401" s="14"/>
      <c r="X401" s="14"/>
      <c r="Y401" s="14"/>
      <c r="Z401" s="14"/>
      <c r="AA401" s="14"/>
      <c r="AB401" s="14"/>
      <c r="AC401" s="14"/>
      <c r="AD401" s="14"/>
      <c r="AE401" s="14"/>
      <c r="AT401" s="255" t="s">
        <v>141</v>
      </c>
      <c r="AU401" s="255" t="s">
        <v>85</v>
      </c>
      <c r="AV401" s="14" t="s">
        <v>85</v>
      </c>
      <c r="AW401" s="14" t="s">
        <v>32</v>
      </c>
      <c r="AX401" s="14" t="s">
        <v>75</v>
      </c>
      <c r="AY401" s="255" t="s">
        <v>133</v>
      </c>
    </row>
    <row r="402" s="14" customFormat="1">
      <c r="A402" s="14"/>
      <c r="B402" s="245"/>
      <c r="C402" s="246"/>
      <c r="D402" s="236" t="s">
        <v>141</v>
      </c>
      <c r="E402" s="247" t="s">
        <v>1</v>
      </c>
      <c r="F402" s="248" t="s">
        <v>1326</v>
      </c>
      <c r="G402" s="246"/>
      <c r="H402" s="249">
        <v>5001.8770000000004</v>
      </c>
      <c r="I402" s="250"/>
      <c r="J402" s="246"/>
      <c r="K402" s="246"/>
      <c r="L402" s="251"/>
      <c r="M402" s="252"/>
      <c r="N402" s="253"/>
      <c r="O402" s="253"/>
      <c r="P402" s="253"/>
      <c r="Q402" s="253"/>
      <c r="R402" s="253"/>
      <c r="S402" s="253"/>
      <c r="T402" s="254"/>
      <c r="U402" s="14"/>
      <c r="V402" s="14"/>
      <c r="W402" s="14"/>
      <c r="X402" s="14"/>
      <c r="Y402" s="14"/>
      <c r="Z402" s="14"/>
      <c r="AA402" s="14"/>
      <c r="AB402" s="14"/>
      <c r="AC402" s="14"/>
      <c r="AD402" s="14"/>
      <c r="AE402" s="14"/>
      <c r="AT402" s="255" t="s">
        <v>141</v>
      </c>
      <c r="AU402" s="255" t="s">
        <v>85</v>
      </c>
      <c r="AV402" s="14" t="s">
        <v>85</v>
      </c>
      <c r="AW402" s="14" t="s">
        <v>32</v>
      </c>
      <c r="AX402" s="14" t="s">
        <v>75</v>
      </c>
      <c r="AY402" s="255" t="s">
        <v>133</v>
      </c>
    </row>
    <row r="403" s="13" customFormat="1">
      <c r="A403" s="13"/>
      <c r="B403" s="234"/>
      <c r="C403" s="235"/>
      <c r="D403" s="236" t="s">
        <v>141</v>
      </c>
      <c r="E403" s="237" t="s">
        <v>1</v>
      </c>
      <c r="F403" s="238" t="s">
        <v>1237</v>
      </c>
      <c r="G403" s="235"/>
      <c r="H403" s="237" t="s">
        <v>1</v>
      </c>
      <c r="I403" s="239"/>
      <c r="J403" s="235"/>
      <c r="K403" s="235"/>
      <c r="L403" s="240"/>
      <c r="M403" s="241"/>
      <c r="N403" s="242"/>
      <c r="O403" s="242"/>
      <c r="P403" s="242"/>
      <c r="Q403" s="242"/>
      <c r="R403" s="242"/>
      <c r="S403" s="242"/>
      <c r="T403" s="243"/>
      <c r="U403" s="13"/>
      <c r="V403" s="13"/>
      <c r="W403" s="13"/>
      <c r="X403" s="13"/>
      <c r="Y403" s="13"/>
      <c r="Z403" s="13"/>
      <c r="AA403" s="13"/>
      <c r="AB403" s="13"/>
      <c r="AC403" s="13"/>
      <c r="AD403" s="13"/>
      <c r="AE403" s="13"/>
      <c r="AT403" s="244" t="s">
        <v>141</v>
      </c>
      <c r="AU403" s="244" t="s">
        <v>85</v>
      </c>
      <c r="AV403" s="13" t="s">
        <v>83</v>
      </c>
      <c r="AW403" s="13" t="s">
        <v>32</v>
      </c>
      <c r="AX403" s="13" t="s">
        <v>75</v>
      </c>
      <c r="AY403" s="244" t="s">
        <v>133</v>
      </c>
    </row>
    <row r="404" s="13" customFormat="1">
      <c r="A404" s="13"/>
      <c r="B404" s="234"/>
      <c r="C404" s="235"/>
      <c r="D404" s="236" t="s">
        <v>141</v>
      </c>
      <c r="E404" s="237" t="s">
        <v>1</v>
      </c>
      <c r="F404" s="238" t="s">
        <v>1327</v>
      </c>
      <c r="G404" s="235"/>
      <c r="H404" s="237" t="s">
        <v>1</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141</v>
      </c>
      <c r="AU404" s="244" t="s">
        <v>85</v>
      </c>
      <c r="AV404" s="13" t="s">
        <v>83</v>
      </c>
      <c r="AW404" s="13" t="s">
        <v>32</v>
      </c>
      <c r="AX404" s="13" t="s">
        <v>75</v>
      </c>
      <c r="AY404" s="244" t="s">
        <v>133</v>
      </c>
    </row>
    <row r="405" s="14" customFormat="1">
      <c r="A405" s="14"/>
      <c r="B405" s="245"/>
      <c r="C405" s="246"/>
      <c r="D405" s="236" t="s">
        <v>141</v>
      </c>
      <c r="E405" s="247" t="s">
        <v>1</v>
      </c>
      <c r="F405" s="248" t="s">
        <v>1328</v>
      </c>
      <c r="G405" s="246"/>
      <c r="H405" s="249">
        <v>224.70699999999999</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141</v>
      </c>
      <c r="AU405" s="255" t="s">
        <v>85</v>
      </c>
      <c r="AV405" s="14" t="s">
        <v>85</v>
      </c>
      <c r="AW405" s="14" t="s">
        <v>32</v>
      </c>
      <c r="AX405" s="14" t="s">
        <v>75</v>
      </c>
      <c r="AY405" s="255" t="s">
        <v>133</v>
      </c>
    </row>
    <row r="406" s="13" customFormat="1">
      <c r="A406" s="13"/>
      <c r="B406" s="234"/>
      <c r="C406" s="235"/>
      <c r="D406" s="236" t="s">
        <v>141</v>
      </c>
      <c r="E406" s="237" t="s">
        <v>1</v>
      </c>
      <c r="F406" s="238" t="s">
        <v>1240</v>
      </c>
      <c r="G406" s="235"/>
      <c r="H406" s="237" t="s">
        <v>1</v>
      </c>
      <c r="I406" s="239"/>
      <c r="J406" s="235"/>
      <c r="K406" s="235"/>
      <c r="L406" s="240"/>
      <c r="M406" s="241"/>
      <c r="N406" s="242"/>
      <c r="O406" s="242"/>
      <c r="P406" s="242"/>
      <c r="Q406" s="242"/>
      <c r="R406" s="242"/>
      <c r="S406" s="242"/>
      <c r="T406" s="243"/>
      <c r="U406" s="13"/>
      <c r="V406" s="13"/>
      <c r="W406" s="13"/>
      <c r="X406" s="13"/>
      <c r="Y406" s="13"/>
      <c r="Z406" s="13"/>
      <c r="AA406" s="13"/>
      <c r="AB406" s="13"/>
      <c r="AC406" s="13"/>
      <c r="AD406" s="13"/>
      <c r="AE406" s="13"/>
      <c r="AT406" s="244" t="s">
        <v>141</v>
      </c>
      <c r="AU406" s="244" t="s">
        <v>85</v>
      </c>
      <c r="AV406" s="13" t="s">
        <v>83</v>
      </c>
      <c r="AW406" s="13" t="s">
        <v>32</v>
      </c>
      <c r="AX406" s="13" t="s">
        <v>75</v>
      </c>
      <c r="AY406" s="244" t="s">
        <v>133</v>
      </c>
    </row>
    <row r="407" s="14" customFormat="1">
      <c r="A407" s="14"/>
      <c r="B407" s="245"/>
      <c r="C407" s="246"/>
      <c r="D407" s="236" t="s">
        <v>141</v>
      </c>
      <c r="E407" s="247" t="s">
        <v>1</v>
      </c>
      <c r="F407" s="248" t="s">
        <v>1329</v>
      </c>
      <c r="G407" s="246"/>
      <c r="H407" s="249">
        <v>750.28200000000004</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141</v>
      </c>
      <c r="AU407" s="255" t="s">
        <v>85</v>
      </c>
      <c r="AV407" s="14" t="s">
        <v>85</v>
      </c>
      <c r="AW407" s="14" t="s">
        <v>32</v>
      </c>
      <c r="AX407" s="14" t="s">
        <v>75</v>
      </c>
      <c r="AY407" s="255" t="s">
        <v>133</v>
      </c>
    </row>
    <row r="408" s="13" customFormat="1">
      <c r="A408" s="13"/>
      <c r="B408" s="234"/>
      <c r="C408" s="235"/>
      <c r="D408" s="236" t="s">
        <v>141</v>
      </c>
      <c r="E408" s="237" t="s">
        <v>1</v>
      </c>
      <c r="F408" s="238" t="s">
        <v>1330</v>
      </c>
      <c r="G408" s="235"/>
      <c r="H408" s="237" t="s">
        <v>1</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141</v>
      </c>
      <c r="AU408" s="244" t="s">
        <v>85</v>
      </c>
      <c r="AV408" s="13" t="s">
        <v>83</v>
      </c>
      <c r="AW408" s="13" t="s">
        <v>32</v>
      </c>
      <c r="AX408" s="13" t="s">
        <v>75</v>
      </c>
      <c r="AY408" s="244" t="s">
        <v>133</v>
      </c>
    </row>
    <row r="409" s="14" customFormat="1">
      <c r="A409" s="14"/>
      <c r="B409" s="245"/>
      <c r="C409" s="246"/>
      <c r="D409" s="236" t="s">
        <v>141</v>
      </c>
      <c r="E409" s="247" t="s">
        <v>1</v>
      </c>
      <c r="F409" s="248" t="s">
        <v>1331</v>
      </c>
      <c r="G409" s="246"/>
      <c r="H409" s="249">
        <v>974.98900000000003</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141</v>
      </c>
      <c r="AU409" s="255" t="s">
        <v>85</v>
      </c>
      <c r="AV409" s="14" t="s">
        <v>85</v>
      </c>
      <c r="AW409" s="14" t="s">
        <v>32</v>
      </c>
      <c r="AX409" s="14" t="s">
        <v>83</v>
      </c>
      <c r="AY409" s="255" t="s">
        <v>133</v>
      </c>
    </row>
    <row r="410" s="2" customFormat="1" ht="24.15" customHeight="1">
      <c r="A410" s="39"/>
      <c r="B410" s="40"/>
      <c r="C410" s="220" t="s">
        <v>7</v>
      </c>
      <c r="D410" s="220" t="s">
        <v>135</v>
      </c>
      <c r="E410" s="221" t="s">
        <v>217</v>
      </c>
      <c r="F410" s="222" t="s">
        <v>218</v>
      </c>
      <c r="G410" s="223" t="s">
        <v>203</v>
      </c>
      <c r="H410" s="224">
        <v>1650.3679999999999</v>
      </c>
      <c r="I410" s="225"/>
      <c r="J410" s="226">
        <f>ROUND(I410*H410,2)</f>
        <v>0</v>
      </c>
      <c r="K410" s="227"/>
      <c r="L410" s="45"/>
      <c r="M410" s="228" t="s">
        <v>1</v>
      </c>
      <c r="N410" s="229" t="s">
        <v>40</v>
      </c>
      <c r="O410" s="92"/>
      <c r="P410" s="230">
        <f>O410*H410</f>
        <v>0</v>
      </c>
      <c r="Q410" s="230">
        <v>0</v>
      </c>
      <c r="R410" s="230">
        <f>Q410*H410</f>
        <v>0</v>
      </c>
      <c r="S410" s="230">
        <v>0</v>
      </c>
      <c r="T410" s="231">
        <f>S410*H410</f>
        <v>0</v>
      </c>
      <c r="U410" s="39"/>
      <c r="V410" s="39"/>
      <c r="W410" s="39"/>
      <c r="X410" s="39"/>
      <c r="Y410" s="39"/>
      <c r="Z410" s="39"/>
      <c r="AA410" s="39"/>
      <c r="AB410" s="39"/>
      <c r="AC410" s="39"/>
      <c r="AD410" s="39"/>
      <c r="AE410" s="39"/>
      <c r="AR410" s="232" t="s">
        <v>139</v>
      </c>
      <c r="AT410" s="232" t="s">
        <v>135</v>
      </c>
      <c r="AU410" s="232" t="s">
        <v>85</v>
      </c>
      <c r="AY410" s="18" t="s">
        <v>133</v>
      </c>
      <c r="BE410" s="233">
        <f>IF(N410="základní",J410,0)</f>
        <v>0</v>
      </c>
      <c r="BF410" s="233">
        <f>IF(N410="snížená",J410,0)</f>
        <v>0</v>
      </c>
      <c r="BG410" s="233">
        <f>IF(N410="zákl. přenesená",J410,0)</f>
        <v>0</v>
      </c>
      <c r="BH410" s="233">
        <f>IF(N410="sníž. přenesená",J410,0)</f>
        <v>0</v>
      </c>
      <c r="BI410" s="233">
        <f>IF(N410="nulová",J410,0)</f>
        <v>0</v>
      </c>
      <c r="BJ410" s="18" t="s">
        <v>83</v>
      </c>
      <c r="BK410" s="233">
        <f>ROUND(I410*H410,2)</f>
        <v>0</v>
      </c>
      <c r="BL410" s="18" t="s">
        <v>139</v>
      </c>
      <c r="BM410" s="232" t="s">
        <v>1332</v>
      </c>
    </row>
    <row r="411" s="13" customFormat="1">
      <c r="A411" s="13"/>
      <c r="B411" s="234"/>
      <c r="C411" s="235"/>
      <c r="D411" s="236" t="s">
        <v>141</v>
      </c>
      <c r="E411" s="237" t="s">
        <v>1</v>
      </c>
      <c r="F411" s="238" t="s">
        <v>1280</v>
      </c>
      <c r="G411" s="235"/>
      <c r="H411" s="237" t="s">
        <v>1</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141</v>
      </c>
      <c r="AU411" s="244" t="s">
        <v>85</v>
      </c>
      <c r="AV411" s="13" t="s">
        <v>83</v>
      </c>
      <c r="AW411" s="13" t="s">
        <v>32</v>
      </c>
      <c r="AX411" s="13" t="s">
        <v>75</v>
      </c>
      <c r="AY411" s="244" t="s">
        <v>133</v>
      </c>
    </row>
    <row r="412" s="13" customFormat="1">
      <c r="A412" s="13"/>
      <c r="B412" s="234"/>
      <c r="C412" s="235"/>
      <c r="D412" s="236" t="s">
        <v>141</v>
      </c>
      <c r="E412" s="237" t="s">
        <v>1</v>
      </c>
      <c r="F412" s="238" t="s">
        <v>1281</v>
      </c>
      <c r="G412" s="235"/>
      <c r="H412" s="237" t="s">
        <v>1</v>
      </c>
      <c r="I412" s="239"/>
      <c r="J412" s="235"/>
      <c r="K412" s="235"/>
      <c r="L412" s="240"/>
      <c r="M412" s="241"/>
      <c r="N412" s="242"/>
      <c r="O412" s="242"/>
      <c r="P412" s="242"/>
      <c r="Q412" s="242"/>
      <c r="R412" s="242"/>
      <c r="S412" s="242"/>
      <c r="T412" s="243"/>
      <c r="U412" s="13"/>
      <c r="V412" s="13"/>
      <c r="W412" s="13"/>
      <c r="X412" s="13"/>
      <c r="Y412" s="13"/>
      <c r="Z412" s="13"/>
      <c r="AA412" s="13"/>
      <c r="AB412" s="13"/>
      <c r="AC412" s="13"/>
      <c r="AD412" s="13"/>
      <c r="AE412" s="13"/>
      <c r="AT412" s="244" t="s">
        <v>141</v>
      </c>
      <c r="AU412" s="244" t="s">
        <v>85</v>
      </c>
      <c r="AV412" s="13" t="s">
        <v>83</v>
      </c>
      <c r="AW412" s="13" t="s">
        <v>32</v>
      </c>
      <c r="AX412" s="13" t="s">
        <v>75</v>
      </c>
      <c r="AY412" s="244" t="s">
        <v>133</v>
      </c>
    </row>
    <row r="413" s="14" customFormat="1">
      <c r="A413" s="14"/>
      <c r="B413" s="245"/>
      <c r="C413" s="246"/>
      <c r="D413" s="236" t="s">
        <v>141</v>
      </c>
      <c r="E413" s="247" t="s">
        <v>1</v>
      </c>
      <c r="F413" s="248" t="s">
        <v>1282</v>
      </c>
      <c r="G413" s="246"/>
      <c r="H413" s="249">
        <v>530.173</v>
      </c>
      <c r="I413" s="250"/>
      <c r="J413" s="246"/>
      <c r="K413" s="246"/>
      <c r="L413" s="251"/>
      <c r="M413" s="252"/>
      <c r="N413" s="253"/>
      <c r="O413" s="253"/>
      <c r="P413" s="253"/>
      <c r="Q413" s="253"/>
      <c r="R413" s="253"/>
      <c r="S413" s="253"/>
      <c r="T413" s="254"/>
      <c r="U413" s="14"/>
      <c r="V413" s="14"/>
      <c r="W413" s="14"/>
      <c r="X413" s="14"/>
      <c r="Y413" s="14"/>
      <c r="Z413" s="14"/>
      <c r="AA413" s="14"/>
      <c r="AB413" s="14"/>
      <c r="AC413" s="14"/>
      <c r="AD413" s="14"/>
      <c r="AE413" s="14"/>
      <c r="AT413" s="255" t="s">
        <v>141</v>
      </c>
      <c r="AU413" s="255" t="s">
        <v>85</v>
      </c>
      <c r="AV413" s="14" t="s">
        <v>85</v>
      </c>
      <c r="AW413" s="14" t="s">
        <v>32</v>
      </c>
      <c r="AX413" s="14" t="s">
        <v>75</v>
      </c>
      <c r="AY413" s="255" t="s">
        <v>133</v>
      </c>
    </row>
    <row r="414" s="13" customFormat="1">
      <c r="A414" s="13"/>
      <c r="B414" s="234"/>
      <c r="C414" s="235"/>
      <c r="D414" s="236" t="s">
        <v>141</v>
      </c>
      <c r="E414" s="237" t="s">
        <v>1</v>
      </c>
      <c r="F414" s="238" t="s">
        <v>1283</v>
      </c>
      <c r="G414" s="235"/>
      <c r="H414" s="237" t="s">
        <v>1</v>
      </c>
      <c r="I414" s="239"/>
      <c r="J414" s="235"/>
      <c r="K414" s="235"/>
      <c r="L414" s="240"/>
      <c r="M414" s="241"/>
      <c r="N414" s="242"/>
      <c r="O414" s="242"/>
      <c r="P414" s="242"/>
      <c r="Q414" s="242"/>
      <c r="R414" s="242"/>
      <c r="S414" s="242"/>
      <c r="T414" s="243"/>
      <c r="U414" s="13"/>
      <c r="V414" s="13"/>
      <c r="W414" s="13"/>
      <c r="X414" s="13"/>
      <c r="Y414" s="13"/>
      <c r="Z414" s="13"/>
      <c r="AA414" s="13"/>
      <c r="AB414" s="13"/>
      <c r="AC414" s="13"/>
      <c r="AD414" s="13"/>
      <c r="AE414" s="13"/>
      <c r="AT414" s="244" t="s">
        <v>141</v>
      </c>
      <c r="AU414" s="244" t="s">
        <v>85</v>
      </c>
      <c r="AV414" s="13" t="s">
        <v>83</v>
      </c>
      <c r="AW414" s="13" t="s">
        <v>32</v>
      </c>
      <c r="AX414" s="13" t="s">
        <v>75</v>
      </c>
      <c r="AY414" s="244" t="s">
        <v>133</v>
      </c>
    </row>
    <row r="415" s="13" customFormat="1">
      <c r="A415" s="13"/>
      <c r="B415" s="234"/>
      <c r="C415" s="235"/>
      <c r="D415" s="236" t="s">
        <v>141</v>
      </c>
      <c r="E415" s="237" t="s">
        <v>1</v>
      </c>
      <c r="F415" s="238" t="s">
        <v>1284</v>
      </c>
      <c r="G415" s="235"/>
      <c r="H415" s="237" t="s">
        <v>1</v>
      </c>
      <c r="I415" s="239"/>
      <c r="J415" s="235"/>
      <c r="K415" s="235"/>
      <c r="L415" s="240"/>
      <c r="M415" s="241"/>
      <c r="N415" s="242"/>
      <c r="O415" s="242"/>
      <c r="P415" s="242"/>
      <c r="Q415" s="242"/>
      <c r="R415" s="242"/>
      <c r="S415" s="242"/>
      <c r="T415" s="243"/>
      <c r="U415" s="13"/>
      <c r="V415" s="13"/>
      <c r="W415" s="13"/>
      <c r="X415" s="13"/>
      <c r="Y415" s="13"/>
      <c r="Z415" s="13"/>
      <c r="AA415" s="13"/>
      <c r="AB415" s="13"/>
      <c r="AC415" s="13"/>
      <c r="AD415" s="13"/>
      <c r="AE415" s="13"/>
      <c r="AT415" s="244" t="s">
        <v>141</v>
      </c>
      <c r="AU415" s="244" t="s">
        <v>85</v>
      </c>
      <c r="AV415" s="13" t="s">
        <v>83</v>
      </c>
      <c r="AW415" s="13" t="s">
        <v>32</v>
      </c>
      <c r="AX415" s="13" t="s">
        <v>75</v>
      </c>
      <c r="AY415" s="244" t="s">
        <v>133</v>
      </c>
    </row>
    <row r="416" s="14" customFormat="1">
      <c r="A416" s="14"/>
      <c r="B416" s="245"/>
      <c r="C416" s="246"/>
      <c r="D416" s="236" t="s">
        <v>141</v>
      </c>
      <c r="E416" s="247" t="s">
        <v>1</v>
      </c>
      <c r="F416" s="248" t="s">
        <v>1285</v>
      </c>
      <c r="G416" s="246"/>
      <c r="H416" s="249">
        <v>1684.7739999999999</v>
      </c>
      <c r="I416" s="250"/>
      <c r="J416" s="246"/>
      <c r="K416" s="246"/>
      <c r="L416" s="251"/>
      <c r="M416" s="252"/>
      <c r="N416" s="253"/>
      <c r="O416" s="253"/>
      <c r="P416" s="253"/>
      <c r="Q416" s="253"/>
      <c r="R416" s="253"/>
      <c r="S416" s="253"/>
      <c r="T416" s="254"/>
      <c r="U416" s="14"/>
      <c r="V416" s="14"/>
      <c r="W416" s="14"/>
      <c r="X416" s="14"/>
      <c r="Y416" s="14"/>
      <c r="Z416" s="14"/>
      <c r="AA416" s="14"/>
      <c r="AB416" s="14"/>
      <c r="AC416" s="14"/>
      <c r="AD416" s="14"/>
      <c r="AE416" s="14"/>
      <c r="AT416" s="255" t="s">
        <v>141</v>
      </c>
      <c r="AU416" s="255" t="s">
        <v>85</v>
      </c>
      <c r="AV416" s="14" t="s">
        <v>85</v>
      </c>
      <c r="AW416" s="14" t="s">
        <v>32</v>
      </c>
      <c r="AX416" s="14" t="s">
        <v>75</v>
      </c>
      <c r="AY416" s="255" t="s">
        <v>133</v>
      </c>
    </row>
    <row r="417" s="13" customFormat="1">
      <c r="A417" s="13"/>
      <c r="B417" s="234"/>
      <c r="C417" s="235"/>
      <c r="D417" s="236" t="s">
        <v>141</v>
      </c>
      <c r="E417" s="237" t="s">
        <v>1</v>
      </c>
      <c r="F417" s="238" t="s">
        <v>1286</v>
      </c>
      <c r="G417" s="235"/>
      <c r="H417" s="237" t="s">
        <v>1</v>
      </c>
      <c r="I417" s="239"/>
      <c r="J417" s="235"/>
      <c r="K417" s="235"/>
      <c r="L417" s="240"/>
      <c r="M417" s="241"/>
      <c r="N417" s="242"/>
      <c r="O417" s="242"/>
      <c r="P417" s="242"/>
      <c r="Q417" s="242"/>
      <c r="R417" s="242"/>
      <c r="S417" s="242"/>
      <c r="T417" s="243"/>
      <c r="U417" s="13"/>
      <c r="V417" s="13"/>
      <c r="W417" s="13"/>
      <c r="X417" s="13"/>
      <c r="Y417" s="13"/>
      <c r="Z417" s="13"/>
      <c r="AA417" s="13"/>
      <c r="AB417" s="13"/>
      <c r="AC417" s="13"/>
      <c r="AD417" s="13"/>
      <c r="AE417" s="13"/>
      <c r="AT417" s="244" t="s">
        <v>141</v>
      </c>
      <c r="AU417" s="244" t="s">
        <v>85</v>
      </c>
      <c r="AV417" s="13" t="s">
        <v>83</v>
      </c>
      <c r="AW417" s="13" t="s">
        <v>32</v>
      </c>
      <c r="AX417" s="13" t="s">
        <v>75</v>
      </c>
      <c r="AY417" s="244" t="s">
        <v>133</v>
      </c>
    </row>
    <row r="418" s="14" customFormat="1">
      <c r="A418" s="14"/>
      <c r="B418" s="245"/>
      <c r="C418" s="246"/>
      <c r="D418" s="236" t="s">
        <v>141</v>
      </c>
      <c r="E418" s="247" t="s">
        <v>1</v>
      </c>
      <c r="F418" s="248" t="s">
        <v>1287</v>
      </c>
      <c r="G418" s="246"/>
      <c r="H418" s="249">
        <v>475.18900000000002</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141</v>
      </c>
      <c r="AU418" s="255" t="s">
        <v>85</v>
      </c>
      <c r="AV418" s="14" t="s">
        <v>85</v>
      </c>
      <c r="AW418" s="14" t="s">
        <v>32</v>
      </c>
      <c r="AX418" s="14" t="s">
        <v>75</v>
      </c>
      <c r="AY418" s="255" t="s">
        <v>133</v>
      </c>
    </row>
    <row r="419" s="13" customFormat="1">
      <c r="A419" s="13"/>
      <c r="B419" s="234"/>
      <c r="C419" s="235"/>
      <c r="D419" s="236" t="s">
        <v>141</v>
      </c>
      <c r="E419" s="237" t="s">
        <v>1</v>
      </c>
      <c r="F419" s="238" t="s">
        <v>1288</v>
      </c>
      <c r="G419" s="235"/>
      <c r="H419" s="237" t="s">
        <v>1</v>
      </c>
      <c r="I419" s="239"/>
      <c r="J419" s="235"/>
      <c r="K419" s="235"/>
      <c r="L419" s="240"/>
      <c r="M419" s="241"/>
      <c r="N419" s="242"/>
      <c r="O419" s="242"/>
      <c r="P419" s="242"/>
      <c r="Q419" s="242"/>
      <c r="R419" s="242"/>
      <c r="S419" s="242"/>
      <c r="T419" s="243"/>
      <c r="U419" s="13"/>
      <c r="V419" s="13"/>
      <c r="W419" s="13"/>
      <c r="X419" s="13"/>
      <c r="Y419" s="13"/>
      <c r="Z419" s="13"/>
      <c r="AA419" s="13"/>
      <c r="AB419" s="13"/>
      <c r="AC419" s="13"/>
      <c r="AD419" s="13"/>
      <c r="AE419" s="13"/>
      <c r="AT419" s="244" t="s">
        <v>141</v>
      </c>
      <c r="AU419" s="244" t="s">
        <v>85</v>
      </c>
      <c r="AV419" s="13" t="s">
        <v>83</v>
      </c>
      <c r="AW419" s="13" t="s">
        <v>32</v>
      </c>
      <c r="AX419" s="13" t="s">
        <v>75</v>
      </c>
      <c r="AY419" s="244" t="s">
        <v>133</v>
      </c>
    </row>
    <row r="420" s="14" customFormat="1">
      <c r="A420" s="14"/>
      <c r="B420" s="245"/>
      <c r="C420" s="246"/>
      <c r="D420" s="236" t="s">
        <v>141</v>
      </c>
      <c r="E420" s="247" t="s">
        <v>1</v>
      </c>
      <c r="F420" s="248" t="s">
        <v>1289</v>
      </c>
      <c r="G420" s="246"/>
      <c r="H420" s="249">
        <v>205.19999999999999</v>
      </c>
      <c r="I420" s="250"/>
      <c r="J420" s="246"/>
      <c r="K420" s="246"/>
      <c r="L420" s="251"/>
      <c r="M420" s="252"/>
      <c r="N420" s="253"/>
      <c r="O420" s="253"/>
      <c r="P420" s="253"/>
      <c r="Q420" s="253"/>
      <c r="R420" s="253"/>
      <c r="S420" s="253"/>
      <c r="T420" s="254"/>
      <c r="U420" s="14"/>
      <c r="V420" s="14"/>
      <c r="W420" s="14"/>
      <c r="X420" s="14"/>
      <c r="Y420" s="14"/>
      <c r="Z420" s="14"/>
      <c r="AA420" s="14"/>
      <c r="AB420" s="14"/>
      <c r="AC420" s="14"/>
      <c r="AD420" s="14"/>
      <c r="AE420" s="14"/>
      <c r="AT420" s="255" t="s">
        <v>141</v>
      </c>
      <c r="AU420" s="255" t="s">
        <v>85</v>
      </c>
      <c r="AV420" s="14" t="s">
        <v>85</v>
      </c>
      <c r="AW420" s="14" t="s">
        <v>32</v>
      </c>
      <c r="AX420" s="14" t="s">
        <v>75</v>
      </c>
      <c r="AY420" s="255" t="s">
        <v>133</v>
      </c>
    </row>
    <row r="421" s="13" customFormat="1">
      <c r="A421" s="13"/>
      <c r="B421" s="234"/>
      <c r="C421" s="235"/>
      <c r="D421" s="236" t="s">
        <v>141</v>
      </c>
      <c r="E421" s="237" t="s">
        <v>1</v>
      </c>
      <c r="F421" s="238" t="s">
        <v>1290</v>
      </c>
      <c r="G421" s="235"/>
      <c r="H421" s="237" t="s">
        <v>1</v>
      </c>
      <c r="I421" s="239"/>
      <c r="J421" s="235"/>
      <c r="K421" s="235"/>
      <c r="L421" s="240"/>
      <c r="M421" s="241"/>
      <c r="N421" s="242"/>
      <c r="O421" s="242"/>
      <c r="P421" s="242"/>
      <c r="Q421" s="242"/>
      <c r="R421" s="242"/>
      <c r="S421" s="242"/>
      <c r="T421" s="243"/>
      <c r="U421" s="13"/>
      <c r="V421" s="13"/>
      <c r="W421" s="13"/>
      <c r="X421" s="13"/>
      <c r="Y421" s="13"/>
      <c r="Z421" s="13"/>
      <c r="AA421" s="13"/>
      <c r="AB421" s="13"/>
      <c r="AC421" s="13"/>
      <c r="AD421" s="13"/>
      <c r="AE421" s="13"/>
      <c r="AT421" s="244" t="s">
        <v>141</v>
      </c>
      <c r="AU421" s="244" t="s">
        <v>85</v>
      </c>
      <c r="AV421" s="13" t="s">
        <v>83</v>
      </c>
      <c r="AW421" s="13" t="s">
        <v>32</v>
      </c>
      <c r="AX421" s="13" t="s">
        <v>75</v>
      </c>
      <c r="AY421" s="244" t="s">
        <v>133</v>
      </c>
    </row>
    <row r="422" s="14" customFormat="1">
      <c r="A422" s="14"/>
      <c r="B422" s="245"/>
      <c r="C422" s="246"/>
      <c r="D422" s="236" t="s">
        <v>141</v>
      </c>
      <c r="E422" s="247" t="s">
        <v>1</v>
      </c>
      <c r="F422" s="248" t="s">
        <v>1291</v>
      </c>
      <c r="G422" s="246"/>
      <c r="H422" s="249">
        <v>61.920000000000002</v>
      </c>
      <c r="I422" s="250"/>
      <c r="J422" s="246"/>
      <c r="K422" s="246"/>
      <c r="L422" s="251"/>
      <c r="M422" s="252"/>
      <c r="N422" s="253"/>
      <c r="O422" s="253"/>
      <c r="P422" s="253"/>
      <c r="Q422" s="253"/>
      <c r="R422" s="253"/>
      <c r="S422" s="253"/>
      <c r="T422" s="254"/>
      <c r="U422" s="14"/>
      <c r="V422" s="14"/>
      <c r="W422" s="14"/>
      <c r="X422" s="14"/>
      <c r="Y422" s="14"/>
      <c r="Z422" s="14"/>
      <c r="AA422" s="14"/>
      <c r="AB422" s="14"/>
      <c r="AC422" s="14"/>
      <c r="AD422" s="14"/>
      <c r="AE422" s="14"/>
      <c r="AT422" s="255" t="s">
        <v>141</v>
      </c>
      <c r="AU422" s="255" t="s">
        <v>85</v>
      </c>
      <c r="AV422" s="14" t="s">
        <v>85</v>
      </c>
      <c r="AW422" s="14" t="s">
        <v>32</v>
      </c>
      <c r="AX422" s="14" t="s">
        <v>75</v>
      </c>
      <c r="AY422" s="255" t="s">
        <v>133</v>
      </c>
    </row>
    <row r="423" s="13" customFormat="1">
      <c r="A423" s="13"/>
      <c r="B423" s="234"/>
      <c r="C423" s="235"/>
      <c r="D423" s="236" t="s">
        <v>141</v>
      </c>
      <c r="E423" s="237" t="s">
        <v>1</v>
      </c>
      <c r="F423" s="238" t="s">
        <v>1292</v>
      </c>
      <c r="G423" s="235"/>
      <c r="H423" s="237" t="s">
        <v>1</v>
      </c>
      <c r="I423" s="239"/>
      <c r="J423" s="235"/>
      <c r="K423" s="235"/>
      <c r="L423" s="240"/>
      <c r="M423" s="241"/>
      <c r="N423" s="242"/>
      <c r="O423" s="242"/>
      <c r="P423" s="242"/>
      <c r="Q423" s="242"/>
      <c r="R423" s="242"/>
      <c r="S423" s="242"/>
      <c r="T423" s="243"/>
      <c r="U423" s="13"/>
      <c r="V423" s="13"/>
      <c r="W423" s="13"/>
      <c r="X423" s="13"/>
      <c r="Y423" s="13"/>
      <c r="Z423" s="13"/>
      <c r="AA423" s="13"/>
      <c r="AB423" s="13"/>
      <c r="AC423" s="13"/>
      <c r="AD423" s="13"/>
      <c r="AE423" s="13"/>
      <c r="AT423" s="244" t="s">
        <v>141</v>
      </c>
      <c r="AU423" s="244" t="s">
        <v>85</v>
      </c>
      <c r="AV423" s="13" t="s">
        <v>83</v>
      </c>
      <c r="AW423" s="13" t="s">
        <v>32</v>
      </c>
      <c r="AX423" s="13" t="s">
        <v>75</v>
      </c>
      <c r="AY423" s="244" t="s">
        <v>133</v>
      </c>
    </row>
    <row r="424" s="14" customFormat="1">
      <c r="A424" s="14"/>
      <c r="B424" s="245"/>
      <c r="C424" s="246"/>
      <c r="D424" s="236" t="s">
        <v>141</v>
      </c>
      <c r="E424" s="247" t="s">
        <v>1</v>
      </c>
      <c r="F424" s="248" t="s">
        <v>1293</v>
      </c>
      <c r="G424" s="246"/>
      <c r="H424" s="249">
        <v>141.12000000000001</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141</v>
      </c>
      <c r="AU424" s="255" t="s">
        <v>85</v>
      </c>
      <c r="AV424" s="14" t="s">
        <v>85</v>
      </c>
      <c r="AW424" s="14" t="s">
        <v>32</v>
      </c>
      <c r="AX424" s="14" t="s">
        <v>75</v>
      </c>
      <c r="AY424" s="255" t="s">
        <v>133</v>
      </c>
    </row>
    <row r="425" s="13" customFormat="1">
      <c r="A425" s="13"/>
      <c r="B425" s="234"/>
      <c r="C425" s="235"/>
      <c r="D425" s="236" t="s">
        <v>141</v>
      </c>
      <c r="E425" s="237" t="s">
        <v>1</v>
      </c>
      <c r="F425" s="238" t="s">
        <v>1294</v>
      </c>
      <c r="G425" s="235"/>
      <c r="H425" s="237" t="s">
        <v>1</v>
      </c>
      <c r="I425" s="239"/>
      <c r="J425" s="235"/>
      <c r="K425" s="235"/>
      <c r="L425" s="240"/>
      <c r="M425" s="241"/>
      <c r="N425" s="242"/>
      <c r="O425" s="242"/>
      <c r="P425" s="242"/>
      <c r="Q425" s="242"/>
      <c r="R425" s="242"/>
      <c r="S425" s="242"/>
      <c r="T425" s="243"/>
      <c r="U425" s="13"/>
      <c r="V425" s="13"/>
      <c r="W425" s="13"/>
      <c r="X425" s="13"/>
      <c r="Y425" s="13"/>
      <c r="Z425" s="13"/>
      <c r="AA425" s="13"/>
      <c r="AB425" s="13"/>
      <c r="AC425" s="13"/>
      <c r="AD425" s="13"/>
      <c r="AE425" s="13"/>
      <c r="AT425" s="244" t="s">
        <v>141</v>
      </c>
      <c r="AU425" s="244" t="s">
        <v>85</v>
      </c>
      <c r="AV425" s="13" t="s">
        <v>83</v>
      </c>
      <c r="AW425" s="13" t="s">
        <v>32</v>
      </c>
      <c r="AX425" s="13" t="s">
        <v>75</v>
      </c>
      <c r="AY425" s="244" t="s">
        <v>133</v>
      </c>
    </row>
    <row r="426" s="14" customFormat="1">
      <c r="A426" s="14"/>
      <c r="B426" s="245"/>
      <c r="C426" s="246"/>
      <c r="D426" s="236" t="s">
        <v>141</v>
      </c>
      <c r="E426" s="247" t="s">
        <v>1</v>
      </c>
      <c r="F426" s="248" t="s">
        <v>1295</v>
      </c>
      <c r="G426" s="246"/>
      <c r="H426" s="249">
        <v>564.62</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141</v>
      </c>
      <c r="AU426" s="255" t="s">
        <v>85</v>
      </c>
      <c r="AV426" s="14" t="s">
        <v>85</v>
      </c>
      <c r="AW426" s="14" t="s">
        <v>32</v>
      </c>
      <c r="AX426" s="14" t="s">
        <v>75</v>
      </c>
      <c r="AY426" s="255" t="s">
        <v>133</v>
      </c>
    </row>
    <row r="427" s="13" customFormat="1">
      <c r="A427" s="13"/>
      <c r="B427" s="234"/>
      <c r="C427" s="235"/>
      <c r="D427" s="236" t="s">
        <v>141</v>
      </c>
      <c r="E427" s="237" t="s">
        <v>1</v>
      </c>
      <c r="F427" s="238" t="s">
        <v>1296</v>
      </c>
      <c r="G427" s="235"/>
      <c r="H427" s="237" t="s">
        <v>1</v>
      </c>
      <c r="I427" s="239"/>
      <c r="J427" s="235"/>
      <c r="K427" s="235"/>
      <c r="L427" s="240"/>
      <c r="M427" s="241"/>
      <c r="N427" s="242"/>
      <c r="O427" s="242"/>
      <c r="P427" s="242"/>
      <c r="Q427" s="242"/>
      <c r="R427" s="242"/>
      <c r="S427" s="242"/>
      <c r="T427" s="243"/>
      <c r="U427" s="13"/>
      <c r="V427" s="13"/>
      <c r="W427" s="13"/>
      <c r="X427" s="13"/>
      <c r="Y427" s="13"/>
      <c r="Z427" s="13"/>
      <c r="AA427" s="13"/>
      <c r="AB427" s="13"/>
      <c r="AC427" s="13"/>
      <c r="AD427" s="13"/>
      <c r="AE427" s="13"/>
      <c r="AT427" s="244" t="s">
        <v>141</v>
      </c>
      <c r="AU427" s="244" t="s">
        <v>85</v>
      </c>
      <c r="AV427" s="13" t="s">
        <v>83</v>
      </c>
      <c r="AW427" s="13" t="s">
        <v>32</v>
      </c>
      <c r="AX427" s="13" t="s">
        <v>75</v>
      </c>
      <c r="AY427" s="244" t="s">
        <v>133</v>
      </c>
    </row>
    <row r="428" s="14" customFormat="1">
      <c r="A428" s="14"/>
      <c r="B428" s="245"/>
      <c r="C428" s="246"/>
      <c r="D428" s="236" t="s">
        <v>141</v>
      </c>
      <c r="E428" s="247" t="s">
        <v>1</v>
      </c>
      <c r="F428" s="248" t="s">
        <v>1297</v>
      </c>
      <c r="G428" s="246"/>
      <c r="H428" s="249">
        <v>192.362</v>
      </c>
      <c r="I428" s="250"/>
      <c r="J428" s="246"/>
      <c r="K428" s="246"/>
      <c r="L428" s="251"/>
      <c r="M428" s="252"/>
      <c r="N428" s="253"/>
      <c r="O428" s="253"/>
      <c r="P428" s="253"/>
      <c r="Q428" s="253"/>
      <c r="R428" s="253"/>
      <c r="S428" s="253"/>
      <c r="T428" s="254"/>
      <c r="U428" s="14"/>
      <c r="V428" s="14"/>
      <c r="W428" s="14"/>
      <c r="X428" s="14"/>
      <c r="Y428" s="14"/>
      <c r="Z428" s="14"/>
      <c r="AA428" s="14"/>
      <c r="AB428" s="14"/>
      <c r="AC428" s="14"/>
      <c r="AD428" s="14"/>
      <c r="AE428" s="14"/>
      <c r="AT428" s="255" t="s">
        <v>141</v>
      </c>
      <c r="AU428" s="255" t="s">
        <v>85</v>
      </c>
      <c r="AV428" s="14" t="s">
        <v>85</v>
      </c>
      <c r="AW428" s="14" t="s">
        <v>32</v>
      </c>
      <c r="AX428" s="14" t="s">
        <v>75</v>
      </c>
      <c r="AY428" s="255" t="s">
        <v>133</v>
      </c>
    </row>
    <row r="429" s="13" customFormat="1">
      <c r="A429" s="13"/>
      <c r="B429" s="234"/>
      <c r="C429" s="235"/>
      <c r="D429" s="236" t="s">
        <v>141</v>
      </c>
      <c r="E429" s="237" t="s">
        <v>1</v>
      </c>
      <c r="F429" s="238" t="s">
        <v>1298</v>
      </c>
      <c r="G429" s="235"/>
      <c r="H429" s="237" t="s">
        <v>1</v>
      </c>
      <c r="I429" s="239"/>
      <c r="J429" s="235"/>
      <c r="K429" s="235"/>
      <c r="L429" s="240"/>
      <c r="M429" s="241"/>
      <c r="N429" s="242"/>
      <c r="O429" s="242"/>
      <c r="P429" s="242"/>
      <c r="Q429" s="242"/>
      <c r="R429" s="242"/>
      <c r="S429" s="242"/>
      <c r="T429" s="243"/>
      <c r="U429" s="13"/>
      <c r="V429" s="13"/>
      <c r="W429" s="13"/>
      <c r="X429" s="13"/>
      <c r="Y429" s="13"/>
      <c r="Z429" s="13"/>
      <c r="AA429" s="13"/>
      <c r="AB429" s="13"/>
      <c r="AC429" s="13"/>
      <c r="AD429" s="13"/>
      <c r="AE429" s="13"/>
      <c r="AT429" s="244" t="s">
        <v>141</v>
      </c>
      <c r="AU429" s="244" t="s">
        <v>85</v>
      </c>
      <c r="AV429" s="13" t="s">
        <v>83</v>
      </c>
      <c r="AW429" s="13" t="s">
        <v>32</v>
      </c>
      <c r="AX429" s="13" t="s">
        <v>75</v>
      </c>
      <c r="AY429" s="244" t="s">
        <v>133</v>
      </c>
    </row>
    <row r="430" s="14" customFormat="1">
      <c r="A430" s="14"/>
      <c r="B430" s="245"/>
      <c r="C430" s="246"/>
      <c r="D430" s="236" t="s">
        <v>141</v>
      </c>
      <c r="E430" s="247" t="s">
        <v>1</v>
      </c>
      <c r="F430" s="248" t="s">
        <v>1299</v>
      </c>
      <c r="G430" s="246"/>
      <c r="H430" s="249">
        <v>210.535</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141</v>
      </c>
      <c r="AU430" s="255" t="s">
        <v>85</v>
      </c>
      <c r="AV430" s="14" t="s">
        <v>85</v>
      </c>
      <c r="AW430" s="14" t="s">
        <v>32</v>
      </c>
      <c r="AX430" s="14" t="s">
        <v>75</v>
      </c>
      <c r="AY430" s="255" t="s">
        <v>133</v>
      </c>
    </row>
    <row r="431" s="13" customFormat="1">
      <c r="A431" s="13"/>
      <c r="B431" s="234"/>
      <c r="C431" s="235"/>
      <c r="D431" s="236" t="s">
        <v>141</v>
      </c>
      <c r="E431" s="237" t="s">
        <v>1</v>
      </c>
      <c r="F431" s="238" t="s">
        <v>1300</v>
      </c>
      <c r="G431" s="235"/>
      <c r="H431" s="237" t="s">
        <v>1</v>
      </c>
      <c r="I431" s="239"/>
      <c r="J431" s="235"/>
      <c r="K431" s="235"/>
      <c r="L431" s="240"/>
      <c r="M431" s="241"/>
      <c r="N431" s="242"/>
      <c r="O431" s="242"/>
      <c r="P431" s="242"/>
      <c r="Q431" s="242"/>
      <c r="R431" s="242"/>
      <c r="S431" s="242"/>
      <c r="T431" s="243"/>
      <c r="U431" s="13"/>
      <c r="V431" s="13"/>
      <c r="W431" s="13"/>
      <c r="X431" s="13"/>
      <c r="Y431" s="13"/>
      <c r="Z431" s="13"/>
      <c r="AA431" s="13"/>
      <c r="AB431" s="13"/>
      <c r="AC431" s="13"/>
      <c r="AD431" s="13"/>
      <c r="AE431" s="13"/>
      <c r="AT431" s="244" t="s">
        <v>141</v>
      </c>
      <c r="AU431" s="244" t="s">
        <v>85</v>
      </c>
      <c r="AV431" s="13" t="s">
        <v>83</v>
      </c>
      <c r="AW431" s="13" t="s">
        <v>32</v>
      </c>
      <c r="AX431" s="13" t="s">
        <v>75</v>
      </c>
      <c r="AY431" s="244" t="s">
        <v>133</v>
      </c>
    </row>
    <row r="432" s="14" customFormat="1">
      <c r="A432" s="14"/>
      <c r="B432" s="245"/>
      <c r="C432" s="246"/>
      <c r="D432" s="236" t="s">
        <v>141</v>
      </c>
      <c r="E432" s="247" t="s">
        <v>1</v>
      </c>
      <c r="F432" s="248" t="s">
        <v>1301</v>
      </c>
      <c r="G432" s="246"/>
      <c r="H432" s="249">
        <v>1077.8399999999999</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141</v>
      </c>
      <c r="AU432" s="255" t="s">
        <v>85</v>
      </c>
      <c r="AV432" s="14" t="s">
        <v>85</v>
      </c>
      <c r="AW432" s="14" t="s">
        <v>32</v>
      </c>
      <c r="AX432" s="14" t="s">
        <v>75</v>
      </c>
      <c r="AY432" s="255" t="s">
        <v>133</v>
      </c>
    </row>
    <row r="433" s="13" customFormat="1">
      <c r="A433" s="13"/>
      <c r="B433" s="234"/>
      <c r="C433" s="235"/>
      <c r="D433" s="236" t="s">
        <v>141</v>
      </c>
      <c r="E433" s="237" t="s">
        <v>1</v>
      </c>
      <c r="F433" s="238" t="s">
        <v>1302</v>
      </c>
      <c r="G433" s="235"/>
      <c r="H433" s="237" t="s">
        <v>1</v>
      </c>
      <c r="I433" s="239"/>
      <c r="J433" s="235"/>
      <c r="K433" s="235"/>
      <c r="L433" s="240"/>
      <c r="M433" s="241"/>
      <c r="N433" s="242"/>
      <c r="O433" s="242"/>
      <c r="P433" s="242"/>
      <c r="Q433" s="242"/>
      <c r="R433" s="242"/>
      <c r="S433" s="242"/>
      <c r="T433" s="243"/>
      <c r="U433" s="13"/>
      <c r="V433" s="13"/>
      <c r="W433" s="13"/>
      <c r="X433" s="13"/>
      <c r="Y433" s="13"/>
      <c r="Z433" s="13"/>
      <c r="AA433" s="13"/>
      <c r="AB433" s="13"/>
      <c r="AC433" s="13"/>
      <c r="AD433" s="13"/>
      <c r="AE433" s="13"/>
      <c r="AT433" s="244" t="s">
        <v>141</v>
      </c>
      <c r="AU433" s="244" t="s">
        <v>85</v>
      </c>
      <c r="AV433" s="13" t="s">
        <v>83</v>
      </c>
      <c r="AW433" s="13" t="s">
        <v>32</v>
      </c>
      <c r="AX433" s="13" t="s">
        <v>75</v>
      </c>
      <c r="AY433" s="244" t="s">
        <v>133</v>
      </c>
    </row>
    <row r="434" s="14" customFormat="1">
      <c r="A434" s="14"/>
      <c r="B434" s="245"/>
      <c r="C434" s="246"/>
      <c r="D434" s="236" t="s">
        <v>141</v>
      </c>
      <c r="E434" s="247" t="s">
        <v>1</v>
      </c>
      <c r="F434" s="248" t="s">
        <v>1303</v>
      </c>
      <c r="G434" s="246"/>
      <c r="H434" s="249">
        <v>706.928</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141</v>
      </c>
      <c r="AU434" s="255" t="s">
        <v>85</v>
      </c>
      <c r="AV434" s="14" t="s">
        <v>85</v>
      </c>
      <c r="AW434" s="14" t="s">
        <v>32</v>
      </c>
      <c r="AX434" s="14" t="s">
        <v>75</v>
      </c>
      <c r="AY434" s="255" t="s">
        <v>133</v>
      </c>
    </row>
    <row r="435" s="13" customFormat="1">
      <c r="A435" s="13"/>
      <c r="B435" s="234"/>
      <c r="C435" s="235"/>
      <c r="D435" s="236" t="s">
        <v>141</v>
      </c>
      <c r="E435" s="237" t="s">
        <v>1</v>
      </c>
      <c r="F435" s="238" t="s">
        <v>1304</v>
      </c>
      <c r="G435" s="235"/>
      <c r="H435" s="237" t="s">
        <v>1</v>
      </c>
      <c r="I435" s="239"/>
      <c r="J435" s="235"/>
      <c r="K435" s="235"/>
      <c r="L435" s="240"/>
      <c r="M435" s="241"/>
      <c r="N435" s="242"/>
      <c r="O435" s="242"/>
      <c r="P435" s="242"/>
      <c r="Q435" s="242"/>
      <c r="R435" s="242"/>
      <c r="S435" s="242"/>
      <c r="T435" s="243"/>
      <c r="U435" s="13"/>
      <c r="V435" s="13"/>
      <c r="W435" s="13"/>
      <c r="X435" s="13"/>
      <c r="Y435" s="13"/>
      <c r="Z435" s="13"/>
      <c r="AA435" s="13"/>
      <c r="AB435" s="13"/>
      <c r="AC435" s="13"/>
      <c r="AD435" s="13"/>
      <c r="AE435" s="13"/>
      <c r="AT435" s="244" t="s">
        <v>141</v>
      </c>
      <c r="AU435" s="244" t="s">
        <v>85</v>
      </c>
      <c r="AV435" s="13" t="s">
        <v>83</v>
      </c>
      <c r="AW435" s="13" t="s">
        <v>32</v>
      </c>
      <c r="AX435" s="13" t="s">
        <v>75</v>
      </c>
      <c r="AY435" s="244" t="s">
        <v>133</v>
      </c>
    </row>
    <row r="436" s="14" customFormat="1">
      <c r="A436" s="14"/>
      <c r="B436" s="245"/>
      <c r="C436" s="246"/>
      <c r="D436" s="236" t="s">
        <v>141</v>
      </c>
      <c r="E436" s="247" t="s">
        <v>1</v>
      </c>
      <c r="F436" s="248" t="s">
        <v>1305</v>
      </c>
      <c r="G436" s="246"/>
      <c r="H436" s="249">
        <v>85.043000000000006</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141</v>
      </c>
      <c r="AU436" s="255" t="s">
        <v>85</v>
      </c>
      <c r="AV436" s="14" t="s">
        <v>85</v>
      </c>
      <c r="AW436" s="14" t="s">
        <v>32</v>
      </c>
      <c r="AX436" s="14" t="s">
        <v>75</v>
      </c>
      <c r="AY436" s="255" t="s">
        <v>133</v>
      </c>
    </row>
    <row r="437" s="13" customFormat="1">
      <c r="A437" s="13"/>
      <c r="B437" s="234"/>
      <c r="C437" s="235"/>
      <c r="D437" s="236" t="s">
        <v>141</v>
      </c>
      <c r="E437" s="237" t="s">
        <v>1</v>
      </c>
      <c r="F437" s="238" t="s">
        <v>1306</v>
      </c>
      <c r="G437" s="235"/>
      <c r="H437" s="237" t="s">
        <v>1</v>
      </c>
      <c r="I437" s="239"/>
      <c r="J437" s="235"/>
      <c r="K437" s="235"/>
      <c r="L437" s="240"/>
      <c r="M437" s="241"/>
      <c r="N437" s="242"/>
      <c r="O437" s="242"/>
      <c r="P437" s="242"/>
      <c r="Q437" s="242"/>
      <c r="R437" s="242"/>
      <c r="S437" s="242"/>
      <c r="T437" s="243"/>
      <c r="U437" s="13"/>
      <c r="V437" s="13"/>
      <c r="W437" s="13"/>
      <c r="X437" s="13"/>
      <c r="Y437" s="13"/>
      <c r="Z437" s="13"/>
      <c r="AA437" s="13"/>
      <c r="AB437" s="13"/>
      <c r="AC437" s="13"/>
      <c r="AD437" s="13"/>
      <c r="AE437" s="13"/>
      <c r="AT437" s="244" t="s">
        <v>141</v>
      </c>
      <c r="AU437" s="244" t="s">
        <v>85</v>
      </c>
      <c r="AV437" s="13" t="s">
        <v>83</v>
      </c>
      <c r="AW437" s="13" t="s">
        <v>32</v>
      </c>
      <c r="AX437" s="13" t="s">
        <v>75</v>
      </c>
      <c r="AY437" s="244" t="s">
        <v>133</v>
      </c>
    </row>
    <row r="438" s="14" customFormat="1">
      <c r="A438" s="14"/>
      <c r="B438" s="245"/>
      <c r="C438" s="246"/>
      <c r="D438" s="236" t="s">
        <v>141</v>
      </c>
      <c r="E438" s="247" t="s">
        <v>1</v>
      </c>
      <c r="F438" s="248" t="s">
        <v>1307</v>
      </c>
      <c r="G438" s="246"/>
      <c r="H438" s="249">
        <v>39.884</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141</v>
      </c>
      <c r="AU438" s="255" t="s">
        <v>85</v>
      </c>
      <c r="AV438" s="14" t="s">
        <v>85</v>
      </c>
      <c r="AW438" s="14" t="s">
        <v>32</v>
      </c>
      <c r="AX438" s="14" t="s">
        <v>75</v>
      </c>
      <c r="AY438" s="255" t="s">
        <v>133</v>
      </c>
    </row>
    <row r="439" s="13" customFormat="1">
      <c r="A439" s="13"/>
      <c r="B439" s="234"/>
      <c r="C439" s="235"/>
      <c r="D439" s="236" t="s">
        <v>141</v>
      </c>
      <c r="E439" s="237" t="s">
        <v>1</v>
      </c>
      <c r="F439" s="238" t="s">
        <v>1308</v>
      </c>
      <c r="G439" s="235"/>
      <c r="H439" s="237" t="s">
        <v>1</v>
      </c>
      <c r="I439" s="239"/>
      <c r="J439" s="235"/>
      <c r="K439" s="235"/>
      <c r="L439" s="240"/>
      <c r="M439" s="241"/>
      <c r="N439" s="242"/>
      <c r="O439" s="242"/>
      <c r="P439" s="242"/>
      <c r="Q439" s="242"/>
      <c r="R439" s="242"/>
      <c r="S439" s="242"/>
      <c r="T439" s="243"/>
      <c r="U439" s="13"/>
      <c r="V439" s="13"/>
      <c r="W439" s="13"/>
      <c r="X439" s="13"/>
      <c r="Y439" s="13"/>
      <c r="Z439" s="13"/>
      <c r="AA439" s="13"/>
      <c r="AB439" s="13"/>
      <c r="AC439" s="13"/>
      <c r="AD439" s="13"/>
      <c r="AE439" s="13"/>
      <c r="AT439" s="244" t="s">
        <v>141</v>
      </c>
      <c r="AU439" s="244" t="s">
        <v>85</v>
      </c>
      <c r="AV439" s="13" t="s">
        <v>83</v>
      </c>
      <c r="AW439" s="13" t="s">
        <v>32</v>
      </c>
      <c r="AX439" s="13" t="s">
        <v>75</v>
      </c>
      <c r="AY439" s="244" t="s">
        <v>133</v>
      </c>
    </row>
    <row r="440" s="14" customFormat="1">
      <c r="A440" s="14"/>
      <c r="B440" s="245"/>
      <c r="C440" s="246"/>
      <c r="D440" s="236" t="s">
        <v>141</v>
      </c>
      <c r="E440" s="247" t="s">
        <v>1</v>
      </c>
      <c r="F440" s="248" t="s">
        <v>1309</v>
      </c>
      <c r="G440" s="246"/>
      <c r="H440" s="249">
        <v>147.994</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141</v>
      </c>
      <c r="AU440" s="255" t="s">
        <v>85</v>
      </c>
      <c r="AV440" s="14" t="s">
        <v>85</v>
      </c>
      <c r="AW440" s="14" t="s">
        <v>32</v>
      </c>
      <c r="AX440" s="14" t="s">
        <v>75</v>
      </c>
      <c r="AY440" s="255" t="s">
        <v>133</v>
      </c>
    </row>
    <row r="441" s="13" customFormat="1">
      <c r="A441" s="13"/>
      <c r="B441" s="234"/>
      <c r="C441" s="235"/>
      <c r="D441" s="236" t="s">
        <v>141</v>
      </c>
      <c r="E441" s="237" t="s">
        <v>1</v>
      </c>
      <c r="F441" s="238" t="s">
        <v>1310</v>
      </c>
      <c r="G441" s="235"/>
      <c r="H441" s="237" t="s">
        <v>1</v>
      </c>
      <c r="I441" s="239"/>
      <c r="J441" s="235"/>
      <c r="K441" s="235"/>
      <c r="L441" s="240"/>
      <c r="M441" s="241"/>
      <c r="N441" s="242"/>
      <c r="O441" s="242"/>
      <c r="P441" s="242"/>
      <c r="Q441" s="242"/>
      <c r="R441" s="242"/>
      <c r="S441" s="242"/>
      <c r="T441" s="243"/>
      <c r="U441" s="13"/>
      <c r="V441" s="13"/>
      <c r="W441" s="13"/>
      <c r="X441" s="13"/>
      <c r="Y441" s="13"/>
      <c r="Z441" s="13"/>
      <c r="AA441" s="13"/>
      <c r="AB441" s="13"/>
      <c r="AC441" s="13"/>
      <c r="AD441" s="13"/>
      <c r="AE441" s="13"/>
      <c r="AT441" s="244" t="s">
        <v>141</v>
      </c>
      <c r="AU441" s="244" t="s">
        <v>85</v>
      </c>
      <c r="AV441" s="13" t="s">
        <v>83</v>
      </c>
      <c r="AW441" s="13" t="s">
        <v>32</v>
      </c>
      <c r="AX441" s="13" t="s">
        <v>75</v>
      </c>
      <c r="AY441" s="244" t="s">
        <v>133</v>
      </c>
    </row>
    <row r="442" s="14" customFormat="1">
      <c r="A442" s="14"/>
      <c r="B442" s="245"/>
      <c r="C442" s="246"/>
      <c r="D442" s="236" t="s">
        <v>141</v>
      </c>
      <c r="E442" s="247" t="s">
        <v>1</v>
      </c>
      <c r="F442" s="248" t="s">
        <v>1311</v>
      </c>
      <c r="G442" s="246"/>
      <c r="H442" s="249">
        <v>135.15799999999999</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141</v>
      </c>
      <c r="AU442" s="255" t="s">
        <v>85</v>
      </c>
      <c r="AV442" s="14" t="s">
        <v>85</v>
      </c>
      <c r="AW442" s="14" t="s">
        <v>32</v>
      </c>
      <c r="AX442" s="14" t="s">
        <v>75</v>
      </c>
      <c r="AY442" s="255" t="s">
        <v>133</v>
      </c>
    </row>
    <row r="443" s="13" customFormat="1">
      <c r="A443" s="13"/>
      <c r="B443" s="234"/>
      <c r="C443" s="235"/>
      <c r="D443" s="236" t="s">
        <v>141</v>
      </c>
      <c r="E443" s="237" t="s">
        <v>1</v>
      </c>
      <c r="F443" s="238" t="s">
        <v>1312</v>
      </c>
      <c r="G443" s="235"/>
      <c r="H443" s="237" t="s">
        <v>1</v>
      </c>
      <c r="I443" s="239"/>
      <c r="J443" s="235"/>
      <c r="K443" s="235"/>
      <c r="L443" s="240"/>
      <c r="M443" s="241"/>
      <c r="N443" s="242"/>
      <c r="O443" s="242"/>
      <c r="P443" s="242"/>
      <c r="Q443" s="242"/>
      <c r="R443" s="242"/>
      <c r="S443" s="242"/>
      <c r="T443" s="243"/>
      <c r="U443" s="13"/>
      <c r="V443" s="13"/>
      <c r="W443" s="13"/>
      <c r="X443" s="13"/>
      <c r="Y443" s="13"/>
      <c r="Z443" s="13"/>
      <c r="AA443" s="13"/>
      <c r="AB443" s="13"/>
      <c r="AC443" s="13"/>
      <c r="AD443" s="13"/>
      <c r="AE443" s="13"/>
      <c r="AT443" s="244" t="s">
        <v>141</v>
      </c>
      <c r="AU443" s="244" t="s">
        <v>85</v>
      </c>
      <c r="AV443" s="13" t="s">
        <v>83</v>
      </c>
      <c r="AW443" s="13" t="s">
        <v>32</v>
      </c>
      <c r="AX443" s="13" t="s">
        <v>75</v>
      </c>
      <c r="AY443" s="244" t="s">
        <v>133</v>
      </c>
    </row>
    <row r="444" s="14" customFormat="1">
      <c r="A444" s="14"/>
      <c r="B444" s="245"/>
      <c r="C444" s="246"/>
      <c r="D444" s="236" t="s">
        <v>141</v>
      </c>
      <c r="E444" s="247" t="s">
        <v>1</v>
      </c>
      <c r="F444" s="248" t="s">
        <v>1313</v>
      </c>
      <c r="G444" s="246"/>
      <c r="H444" s="249">
        <v>721.178</v>
      </c>
      <c r="I444" s="250"/>
      <c r="J444" s="246"/>
      <c r="K444" s="246"/>
      <c r="L444" s="251"/>
      <c r="M444" s="252"/>
      <c r="N444" s="253"/>
      <c r="O444" s="253"/>
      <c r="P444" s="253"/>
      <c r="Q444" s="253"/>
      <c r="R444" s="253"/>
      <c r="S444" s="253"/>
      <c r="T444" s="254"/>
      <c r="U444" s="14"/>
      <c r="V444" s="14"/>
      <c r="W444" s="14"/>
      <c r="X444" s="14"/>
      <c r="Y444" s="14"/>
      <c r="Z444" s="14"/>
      <c r="AA444" s="14"/>
      <c r="AB444" s="14"/>
      <c r="AC444" s="14"/>
      <c r="AD444" s="14"/>
      <c r="AE444" s="14"/>
      <c r="AT444" s="255" t="s">
        <v>141</v>
      </c>
      <c r="AU444" s="255" t="s">
        <v>85</v>
      </c>
      <c r="AV444" s="14" t="s">
        <v>85</v>
      </c>
      <c r="AW444" s="14" t="s">
        <v>32</v>
      </c>
      <c r="AX444" s="14" t="s">
        <v>75</v>
      </c>
      <c r="AY444" s="255" t="s">
        <v>133</v>
      </c>
    </row>
    <row r="445" s="13" customFormat="1">
      <c r="A445" s="13"/>
      <c r="B445" s="234"/>
      <c r="C445" s="235"/>
      <c r="D445" s="236" t="s">
        <v>141</v>
      </c>
      <c r="E445" s="237" t="s">
        <v>1</v>
      </c>
      <c r="F445" s="238" t="s">
        <v>1314</v>
      </c>
      <c r="G445" s="235"/>
      <c r="H445" s="237" t="s">
        <v>1</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141</v>
      </c>
      <c r="AU445" s="244" t="s">
        <v>85</v>
      </c>
      <c r="AV445" s="13" t="s">
        <v>83</v>
      </c>
      <c r="AW445" s="13" t="s">
        <v>32</v>
      </c>
      <c r="AX445" s="13" t="s">
        <v>75</v>
      </c>
      <c r="AY445" s="244" t="s">
        <v>133</v>
      </c>
    </row>
    <row r="446" s="14" customFormat="1">
      <c r="A446" s="14"/>
      <c r="B446" s="245"/>
      <c r="C446" s="246"/>
      <c r="D446" s="236" t="s">
        <v>141</v>
      </c>
      <c r="E446" s="247" t="s">
        <v>1</v>
      </c>
      <c r="F446" s="248" t="s">
        <v>1315</v>
      </c>
      <c r="G446" s="246"/>
      <c r="H446" s="249">
        <v>88.477000000000004</v>
      </c>
      <c r="I446" s="250"/>
      <c r="J446" s="246"/>
      <c r="K446" s="246"/>
      <c r="L446" s="251"/>
      <c r="M446" s="252"/>
      <c r="N446" s="253"/>
      <c r="O446" s="253"/>
      <c r="P446" s="253"/>
      <c r="Q446" s="253"/>
      <c r="R446" s="253"/>
      <c r="S446" s="253"/>
      <c r="T446" s="254"/>
      <c r="U446" s="14"/>
      <c r="V446" s="14"/>
      <c r="W446" s="14"/>
      <c r="X446" s="14"/>
      <c r="Y446" s="14"/>
      <c r="Z446" s="14"/>
      <c r="AA446" s="14"/>
      <c r="AB446" s="14"/>
      <c r="AC446" s="14"/>
      <c r="AD446" s="14"/>
      <c r="AE446" s="14"/>
      <c r="AT446" s="255" t="s">
        <v>141</v>
      </c>
      <c r="AU446" s="255" t="s">
        <v>85</v>
      </c>
      <c r="AV446" s="14" t="s">
        <v>85</v>
      </c>
      <c r="AW446" s="14" t="s">
        <v>32</v>
      </c>
      <c r="AX446" s="14" t="s">
        <v>75</v>
      </c>
      <c r="AY446" s="255" t="s">
        <v>133</v>
      </c>
    </row>
    <row r="447" s="13" customFormat="1">
      <c r="A447" s="13"/>
      <c r="B447" s="234"/>
      <c r="C447" s="235"/>
      <c r="D447" s="236" t="s">
        <v>141</v>
      </c>
      <c r="E447" s="237" t="s">
        <v>1</v>
      </c>
      <c r="F447" s="238" t="s">
        <v>1316</v>
      </c>
      <c r="G447" s="235"/>
      <c r="H447" s="237" t="s">
        <v>1</v>
      </c>
      <c r="I447" s="239"/>
      <c r="J447" s="235"/>
      <c r="K447" s="235"/>
      <c r="L447" s="240"/>
      <c r="M447" s="241"/>
      <c r="N447" s="242"/>
      <c r="O447" s="242"/>
      <c r="P447" s="242"/>
      <c r="Q447" s="242"/>
      <c r="R447" s="242"/>
      <c r="S447" s="242"/>
      <c r="T447" s="243"/>
      <c r="U447" s="13"/>
      <c r="V447" s="13"/>
      <c r="W447" s="13"/>
      <c r="X447" s="13"/>
      <c r="Y447" s="13"/>
      <c r="Z447" s="13"/>
      <c r="AA447" s="13"/>
      <c r="AB447" s="13"/>
      <c r="AC447" s="13"/>
      <c r="AD447" s="13"/>
      <c r="AE447" s="13"/>
      <c r="AT447" s="244" t="s">
        <v>141</v>
      </c>
      <c r="AU447" s="244" t="s">
        <v>85</v>
      </c>
      <c r="AV447" s="13" t="s">
        <v>83</v>
      </c>
      <c r="AW447" s="13" t="s">
        <v>32</v>
      </c>
      <c r="AX447" s="13" t="s">
        <v>75</v>
      </c>
      <c r="AY447" s="244" t="s">
        <v>133</v>
      </c>
    </row>
    <row r="448" s="14" customFormat="1">
      <c r="A448" s="14"/>
      <c r="B448" s="245"/>
      <c r="C448" s="246"/>
      <c r="D448" s="236" t="s">
        <v>141</v>
      </c>
      <c r="E448" s="247" t="s">
        <v>1</v>
      </c>
      <c r="F448" s="248" t="s">
        <v>1317</v>
      </c>
      <c r="G448" s="246"/>
      <c r="H448" s="249">
        <v>376.92200000000003</v>
      </c>
      <c r="I448" s="250"/>
      <c r="J448" s="246"/>
      <c r="K448" s="246"/>
      <c r="L448" s="251"/>
      <c r="M448" s="252"/>
      <c r="N448" s="253"/>
      <c r="O448" s="253"/>
      <c r="P448" s="253"/>
      <c r="Q448" s="253"/>
      <c r="R448" s="253"/>
      <c r="S448" s="253"/>
      <c r="T448" s="254"/>
      <c r="U448" s="14"/>
      <c r="V448" s="14"/>
      <c r="W448" s="14"/>
      <c r="X448" s="14"/>
      <c r="Y448" s="14"/>
      <c r="Z448" s="14"/>
      <c r="AA448" s="14"/>
      <c r="AB448" s="14"/>
      <c r="AC448" s="14"/>
      <c r="AD448" s="14"/>
      <c r="AE448" s="14"/>
      <c r="AT448" s="255" t="s">
        <v>141</v>
      </c>
      <c r="AU448" s="255" t="s">
        <v>85</v>
      </c>
      <c r="AV448" s="14" t="s">
        <v>85</v>
      </c>
      <c r="AW448" s="14" t="s">
        <v>32</v>
      </c>
      <c r="AX448" s="14" t="s">
        <v>75</v>
      </c>
      <c r="AY448" s="255" t="s">
        <v>133</v>
      </c>
    </row>
    <row r="449" s="13" customFormat="1">
      <c r="A449" s="13"/>
      <c r="B449" s="234"/>
      <c r="C449" s="235"/>
      <c r="D449" s="236" t="s">
        <v>141</v>
      </c>
      <c r="E449" s="237" t="s">
        <v>1</v>
      </c>
      <c r="F449" s="238" t="s">
        <v>1318</v>
      </c>
      <c r="G449" s="235"/>
      <c r="H449" s="237" t="s">
        <v>1</v>
      </c>
      <c r="I449" s="239"/>
      <c r="J449" s="235"/>
      <c r="K449" s="235"/>
      <c r="L449" s="240"/>
      <c r="M449" s="241"/>
      <c r="N449" s="242"/>
      <c r="O449" s="242"/>
      <c r="P449" s="242"/>
      <c r="Q449" s="242"/>
      <c r="R449" s="242"/>
      <c r="S449" s="242"/>
      <c r="T449" s="243"/>
      <c r="U449" s="13"/>
      <c r="V449" s="13"/>
      <c r="W449" s="13"/>
      <c r="X449" s="13"/>
      <c r="Y449" s="13"/>
      <c r="Z449" s="13"/>
      <c r="AA449" s="13"/>
      <c r="AB449" s="13"/>
      <c r="AC449" s="13"/>
      <c r="AD449" s="13"/>
      <c r="AE449" s="13"/>
      <c r="AT449" s="244" t="s">
        <v>141</v>
      </c>
      <c r="AU449" s="244" t="s">
        <v>85</v>
      </c>
      <c r="AV449" s="13" t="s">
        <v>83</v>
      </c>
      <c r="AW449" s="13" t="s">
        <v>32</v>
      </c>
      <c r="AX449" s="13" t="s">
        <v>75</v>
      </c>
      <c r="AY449" s="244" t="s">
        <v>133</v>
      </c>
    </row>
    <row r="450" s="14" customFormat="1">
      <c r="A450" s="14"/>
      <c r="B450" s="245"/>
      <c r="C450" s="246"/>
      <c r="D450" s="236" t="s">
        <v>141</v>
      </c>
      <c r="E450" s="247" t="s">
        <v>1</v>
      </c>
      <c r="F450" s="248" t="s">
        <v>1319</v>
      </c>
      <c r="G450" s="246"/>
      <c r="H450" s="249">
        <v>55.351999999999997</v>
      </c>
      <c r="I450" s="250"/>
      <c r="J450" s="246"/>
      <c r="K450" s="246"/>
      <c r="L450" s="251"/>
      <c r="M450" s="252"/>
      <c r="N450" s="253"/>
      <c r="O450" s="253"/>
      <c r="P450" s="253"/>
      <c r="Q450" s="253"/>
      <c r="R450" s="253"/>
      <c r="S450" s="253"/>
      <c r="T450" s="254"/>
      <c r="U450" s="14"/>
      <c r="V450" s="14"/>
      <c r="W450" s="14"/>
      <c r="X450" s="14"/>
      <c r="Y450" s="14"/>
      <c r="Z450" s="14"/>
      <c r="AA450" s="14"/>
      <c r="AB450" s="14"/>
      <c r="AC450" s="14"/>
      <c r="AD450" s="14"/>
      <c r="AE450" s="14"/>
      <c r="AT450" s="255" t="s">
        <v>141</v>
      </c>
      <c r="AU450" s="255" t="s">
        <v>85</v>
      </c>
      <c r="AV450" s="14" t="s">
        <v>85</v>
      </c>
      <c r="AW450" s="14" t="s">
        <v>32</v>
      </c>
      <c r="AX450" s="14" t="s">
        <v>75</v>
      </c>
      <c r="AY450" s="255" t="s">
        <v>133</v>
      </c>
    </row>
    <row r="451" s="13" customFormat="1">
      <c r="A451" s="13"/>
      <c r="B451" s="234"/>
      <c r="C451" s="235"/>
      <c r="D451" s="236" t="s">
        <v>141</v>
      </c>
      <c r="E451" s="237" t="s">
        <v>1</v>
      </c>
      <c r="F451" s="238" t="s">
        <v>1320</v>
      </c>
      <c r="G451" s="235"/>
      <c r="H451" s="237" t="s">
        <v>1</v>
      </c>
      <c r="I451" s="239"/>
      <c r="J451" s="235"/>
      <c r="K451" s="235"/>
      <c r="L451" s="240"/>
      <c r="M451" s="241"/>
      <c r="N451" s="242"/>
      <c r="O451" s="242"/>
      <c r="P451" s="242"/>
      <c r="Q451" s="242"/>
      <c r="R451" s="242"/>
      <c r="S451" s="242"/>
      <c r="T451" s="243"/>
      <c r="U451" s="13"/>
      <c r="V451" s="13"/>
      <c r="W451" s="13"/>
      <c r="X451" s="13"/>
      <c r="Y451" s="13"/>
      <c r="Z451" s="13"/>
      <c r="AA451" s="13"/>
      <c r="AB451" s="13"/>
      <c r="AC451" s="13"/>
      <c r="AD451" s="13"/>
      <c r="AE451" s="13"/>
      <c r="AT451" s="244" t="s">
        <v>141</v>
      </c>
      <c r="AU451" s="244" t="s">
        <v>85</v>
      </c>
      <c r="AV451" s="13" t="s">
        <v>83</v>
      </c>
      <c r="AW451" s="13" t="s">
        <v>32</v>
      </c>
      <c r="AX451" s="13" t="s">
        <v>75</v>
      </c>
      <c r="AY451" s="244" t="s">
        <v>133</v>
      </c>
    </row>
    <row r="452" s="14" customFormat="1">
      <c r="A452" s="14"/>
      <c r="B452" s="245"/>
      <c r="C452" s="246"/>
      <c r="D452" s="236" t="s">
        <v>141</v>
      </c>
      <c r="E452" s="247" t="s">
        <v>1</v>
      </c>
      <c r="F452" s="248" t="s">
        <v>1321</v>
      </c>
      <c r="G452" s="246"/>
      <c r="H452" s="249">
        <v>90.173000000000002</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141</v>
      </c>
      <c r="AU452" s="255" t="s">
        <v>85</v>
      </c>
      <c r="AV452" s="14" t="s">
        <v>85</v>
      </c>
      <c r="AW452" s="14" t="s">
        <v>32</v>
      </c>
      <c r="AX452" s="14" t="s">
        <v>75</v>
      </c>
      <c r="AY452" s="255" t="s">
        <v>133</v>
      </c>
    </row>
    <row r="453" s="16" customFormat="1">
      <c r="A453" s="16"/>
      <c r="B453" s="267"/>
      <c r="C453" s="268"/>
      <c r="D453" s="236" t="s">
        <v>141</v>
      </c>
      <c r="E453" s="269" t="s">
        <v>1</v>
      </c>
      <c r="F453" s="270" t="s">
        <v>214</v>
      </c>
      <c r="G453" s="268"/>
      <c r="H453" s="271">
        <v>7590.8419999999987</v>
      </c>
      <c r="I453" s="272"/>
      <c r="J453" s="268"/>
      <c r="K453" s="268"/>
      <c r="L453" s="273"/>
      <c r="M453" s="274"/>
      <c r="N453" s="275"/>
      <c r="O453" s="275"/>
      <c r="P453" s="275"/>
      <c r="Q453" s="275"/>
      <c r="R453" s="275"/>
      <c r="S453" s="275"/>
      <c r="T453" s="276"/>
      <c r="U453" s="16"/>
      <c r="V453" s="16"/>
      <c r="W453" s="16"/>
      <c r="X453" s="16"/>
      <c r="Y453" s="16"/>
      <c r="Z453" s="16"/>
      <c r="AA453" s="16"/>
      <c r="AB453" s="16"/>
      <c r="AC453" s="16"/>
      <c r="AD453" s="16"/>
      <c r="AE453" s="16"/>
      <c r="AT453" s="277" t="s">
        <v>141</v>
      </c>
      <c r="AU453" s="277" t="s">
        <v>85</v>
      </c>
      <c r="AV453" s="16" t="s">
        <v>153</v>
      </c>
      <c r="AW453" s="16" t="s">
        <v>32</v>
      </c>
      <c r="AX453" s="16" t="s">
        <v>75</v>
      </c>
      <c r="AY453" s="277" t="s">
        <v>133</v>
      </c>
    </row>
    <row r="454" s="13" customFormat="1">
      <c r="A454" s="13"/>
      <c r="B454" s="234"/>
      <c r="C454" s="235"/>
      <c r="D454" s="236" t="s">
        <v>141</v>
      </c>
      <c r="E454" s="237" t="s">
        <v>1</v>
      </c>
      <c r="F454" s="238" t="s">
        <v>212</v>
      </c>
      <c r="G454" s="235"/>
      <c r="H454" s="237" t="s">
        <v>1</v>
      </c>
      <c r="I454" s="239"/>
      <c r="J454" s="235"/>
      <c r="K454" s="235"/>
      <c r="L454" s="240"/>
      <c r="M454" s="241"/>
      <c r="N454" s="242"/>
      <c r="O454" s="242"/>
      <c r="P454" s="242"/>
      <c r="Q454" s="242"/>
      <c r="R454" s="242"/>
      <c r="S454" s="242"/>
      <c r="T454" s="243"/>
      <c r="U454" s="13"/>
      <c r="V454" s="13"/>
      <c r="W454" s="13"/>
      <c r="X454" s="13"/>
      <c r="Y454" s="13"/>
      <c r="Z454" s="13"/>
      <c r="AA454" s="13"/>
      <c r="AB454" s="13"/>
      <c r="AC454" s="13"/>
      <c r="AD454" s="13"/>
      <c r="AE454" s="13"/>
      <c r="AT454" s="244" t="s">
        <v>141</v>
      </c>
      <c r="AU454" s="244" t="s">
        <v>85</v>
      </c>
      <c r="AV454" s="13" t="s">
        <v>83</v>
      </c>
      <c r="AW454" s="13" t="s">
        <v>32</v>
      </c>
      <c r="AX454" s="13" t="s">
        <v>75</v>
      </c>
      <c r="AY454" s="244" t="s">
        <v>133</v>
      </c>
    </row>
    <row r="455" s="13" customFormat="1">
      <c r="A455" s="13"/>
      <c r="B455" s="234"/>
      <c r="C455" s="235"/>
      <c r="D455" s="236" t="s">
        <v>141</v>
      </c>
      <c r="E455" s="237" t="s">
        <v>1</v>
      </c>
      <c r="F455" s="238" t="s">
        <v>1322</v>
      </c>
      <c r="G455" s="235"/>
      <c r="H455" s="237" t="s">
        <v>1</v>
      </c>
      <c r="I455" s="239"/>
      <c r="J455" s="235"/>
      <c r="K455" s="235"/>
      <c r="L455" s="240"/>
      <c r="M455" s="241"/>
      <c r="N455" s="242"/>
      <c r="O455" s="242"/>
      <c r="P455" s="242"/>
      <c r="Q455" s="242"/>
      <c r="R455" s="242"/>
      <c r="S455" s="242"/>
      <c r="T455" s="243"/>
      <c r="U455" s="13"/>
      <c r="V455" s="13"/>
      <c r="W455" s="13"/>
      <c r="X455" s="13"/>
      <c r="Y455" s="13"/>
      <c r="Z455" s="13"/>
      <c r="AA455" s="13"/>
      <c r="AB455" s="13"/>
      <c r="AC455" s="13"/>
      <c r="AD455" s="13"/>
      <c r="AE455" s="13"/>
      <c r="AT455" s="244" t="s">
        <v>141</v>
      </c>
      <c r="AU455" s="244" t="s">
        <v>85</v>
      </c>
      <c r="AV455" s="13" t="s">
        <v>83</v>
      </c>
      <c r="AW455" s="13" t="s">
        <v>32</v>
      </c>
      <c r="AX455" s="13" t="s">
        <v>75</v>
      </c>
      <c r="AY455" s="244" t="s">
        <v>133</v>
      </c>
    </row>
    <row r="456" s="14" customFormat="1">
      <c r="A456" s="14"/>
      <c r="B456" s="245"/>
      <c r="C456" s="246"/>
      <c r="D456" s="236" t="s">
        <v>141</v>
      </c>
      <c r="E456" s="247" t="s">
        <v>1</v>
      </c>
      <c r="F456" s="248" t="s">
        <v>1323</v>
      </c>
      <c r="G456" s="246"/>
      <c r="H456" s="249">
        <v>499.34899999999999</v>
      </c>
      <c r="I456" s="250"/>
      <c r="J456" s="246"/>
      <c r="K456" s="246"/>
      <c r="L456" s="251"/>
      <c r="M456" s="252"/>
      <c r="N456" s="253"/>
      <c r="O456" s="253"/>
      <c r="P456" s="253"/>
      <c r="Q456" s="253"/>
      <c r="R456" s="253"/>
      <c r="S456" s="253"/>
      <c r="T456" s="254"/>
      <c r="U456" s="14"/>
      <c r="V456" s="14"/>
      <c r="W456" s="14"/>
      <c r="X456" s="14"/>
      <c r="Y456" s="14"/>
      <c r="Z456" s="14"/>
      <c r="AA456" s="14"/>
      <c r="AB456" s="14"/>
      <c r="AC456" s="14"/>
      <c r="AD456" s="14"/>
      <c r="AE456" s="14"/>
      <c r="AT456" s="255" t="s">
        <v>141</v>
      </c>
      <c r="AU456" s="255" t="s">
        <v>85</v>
      </c>
      <c r="AV456" s="14" t="s">
        <v>85</v>
      </c>
      <c r="AW456" s="14" t="s">
        <v>32</v>
      </c>
      <c r="AX456" s="14" t="s">
        <v>75</v>
      </c>
      <c r="AY456" s="255" t="s">
        <v>133</v>
      </c>
    </row>
    <row r="457" s="13" customFormat="1">
      <c r="A457" s="13"/>
      <c r="B457" s="234"/>
      <c r="C457" s="235"/>
      <c r="D457" s="236" t="s">
        <v>141</v>
      </c>
      <c r="E457" s="237" t="s">
        <v>1</v>
      </c>
      <c r="F457" s="238" t="s">
        <v>1324</v>
      </c>
      <c r="G457" s="235"/>
      <c r="H457" s="237" t="s">
        <v>1</v>
      </c>
      <c r="I457" s="239"/>
      <c r="J457" s="235"/>
      <c r="K457" s="235"/>
      <c r="L457" s="240"/>
      <c r="M457" s="241"/>
      <c r="N457" s="242"/>
      <c r="O457" s="242"/>
      <c r="P457" s="242"/>
      <c r="Q457" s="242"/>
      <c r="R457" s="242"/>
      <c r="S457" s="242"/>
      <c r="T457" s="243"/>
      <c r="U457" s="13"/>
      <c r="V457" s="13"/>
      <c r="W457" s="13"/>
      <c r="X457" s="13"/>
      <c r="Y457" s="13"/>
      <c r="Z457" s="13"/>
      <c r="AA457" s="13"/>
      <c r="AB457" s="13"/>
      <c r="AC457" s="13"/>
      <c r="AD457" s="13"/>
      <c r="AE457" s="13"/>
      <c r="AT457" s="244" t="s">
        <v>141</v>
      </c>
      <c r="AU457" s="244" t="s">
        <v>85</v>
      </c>
      <c r="AV457" s="13" t="s">
        <v>83</v>
      </c>
      <c r="AW457" s="13" t="s">
        <v>32</v>
      </c>
      <c r="AX457" s="13" t="s">
        <v>75</v>
      </c>
      <c r="AY457" s="244" t="s">
        <v>133</v>
      </c>
    </row>
    <row r="458" s="14" customFormat="1">
      <c r="A458" s="14"/>
      <c r="B458" s="245"/>
      <c r="C458" s="246"/>
      <c r="D458" s="236" t="s">
        <v>141</v>
      </c>
      <c r="E458" s="247" t="s">
        <v>1</v>
      </c>
      <c r="F458" s="248" t="s">
        <v>1325</v>
      </c>
      <c r="G458" s="246"/>
      <c r="H458" s="249">
        <v>-2058.7919999999999</v>
      </c>
      <c r="I458" s="250"/>
      <c r="J458" s="246"/>
      <c r="K458" s="246"/>
      <c r="L458" s="251"/>
      <c r="M458" s="252"/>
      <c r="N458" s="253"/>
      <c r="O458" s="253"/>
      <c r="P458" s="253"/>
      <c r="Q458" s="253"/>
      <c r="R458" s="253"/>
      <c r="S458" s="253"/>
      <c r="T458" s="254"/>
      <c r="U458" s="14"/>
      <c r="V458" s="14"/>
      <c r="W458" s="14"/>
      <c r="X458" s="14"/>
      <c r="Y458" s="14"/>
      <c r="Z458" s="14"/>
      <c r="AA458" s="14"/>
      <c r="AB458" s="14"/>
      <c r="AC458" s="14"/>
      <c r="AD458" s="14"/>
      <c r="AE458" s="14"/>
      <c r="AT458" s="255" t="s">
        <v>141</v>
      </c>
      <c r="AU458" s="255" t="s">
        <v>85</v>
      </c>
      <c r="AV458" s="14" t="s">
        <v>85</v>
      </c>
      <c r="AW458" s="14" t="s">
        <v>32</v>
      </c>
      <c r="AX458" s="14" t="s">
        <v>75</v>
      </c>
      <c r="AY458" s="255" t="s">
        <v>133</v>
      </c>
    </row>
    <row r="459" s="14" customFormat="1">
      <c r="A459" s="14"/>
      <c r="B459" s="245"/>
      <c r="C459" s="246"/>
      <c r="D459" s="236" t="s">
        <v>141</v>
      </c>
      <c r="E459" s="247" t="s">
        <v>1</v>
      </c>
      <c r="F459" s="248" t="s">
        <v>1326</v>
      </c>
      <c r="G459" s="246"/>
      <c r="H459" s="249">
        <v>5001.8770000000004</v>
      </c>
      <c r="I459" s="250"/>
      <c r="J459" s="246"/>
      <c r="K459" s="246"/>
      <c r="L459" s="251"/>
      <c r="M459" s="252"/>
      <c r="N459" s="253"/>
      <c r="O459" s="253"/>
      <c r="P459" s="253"/>
      <c r="Q459" s="253"/>
      <c r="R459" s="253"/>
      <c r="S459" s="253"/>
      <c r="T459" s="254"/>
      <c r="U459" s="14"/>
      <c r="V459" s="14"/>
      <c r="W459" s="14"/>
      <c r="X459" s="14"/>
      <c r="Y459" s="14"/>
      <c r="Z459" s="14"/>
      <c r="AA459" s="14"/>
      <c r="AB459" s="14"/>
      <c r="AC459" s="14"/>
      <c r="AD459" s="14"/>
      <c r="AE459" s="14"/>
      <c r="AT459" s="255" t="s">
        <v>141</v>
      </c>
      <c r="AU459" s="255" t="s">
        <v>85</v>
      </c>
      <c r="AV459" s="14" t="s">
        <v>85</v>
      </c>
      <c r="AW459" s="14" t="s">
        <v>32</v>
      </c>
      <c r="AX459" s="14" t="s">
        <v>75</v>
      </c>
      <c r="AY459" s="255" t="s">
        <v>133</v>
      </c>
    </row>
    <row r="460" s="13" customFormat="1">
      <c r="A460" s="13"/>
      <c r="B460" s="234"/>
      <c r="C460" s="235"/>
      <c r="D460" s="236" t="s">
        <v>141</v>
      </c>
      <c r="E460" s="237" t="s">
        <v>1</v>
      </c>
      <c r="F460" s="238" t="s">
        <v>1237</v>
      </c>
      <c r="G460" s="235"/>
      <c r="H460" s="237" t="s">
        <v>1</v>
      </c>
      <c r="I460" s="239"/>
      <c r="J460" s="235"/>
      <c r="K460" s="235"/>
      <c r="L460" s="240"/>
      <c r="M460" s="241"/>
      <c r="N460" s="242"/>
      <c r="O460" s="242"/>
      <c r="P460" s="242"/>
      <c r="Q460" s="242"/>
      <c r="R460" s="242"/>
      <c r="S460" s="242"/>
      <c r="T460" s="243"/>
      <c r="U460" s="13"/>
      <c r="V460" s="13"/>
      <c r="W460" s="13"/>
      <c r="X460" s="13"/>
      <c r="Y460" s="13"/>
      <c r="Z460" s="13"/>
      <c r="AA460" s="13"/>
      <c r="AB460" s="13"/>
      <c r="AC460" s="13"/>
      <c r="AD460" s="13"/>
      <c r="AE460" s="13"/>
      <c r="AT460" s="244" t="s">
        <v>141</v>
      </c>
      <c r="AU460" s="244" t="s">
        <v>85</v>
      </c>
      <c r="AV460" s="13" t="s">
        <v>83</v>
      </c>
      <c r="AW460" s="13" t="s">
        <v>32</v>
      </c>
      <c r="AX460" s="13" t="s">
        <v>75</v>
      </c>
      <c r="AY460" s="244" t="s">
        <v>133</v>
      </c>
    </row>
    <row r="461" s="13" customFormat="1">
      <c r="A461" s="13"/>
      <c r="B461" s="234"/>
      <c r="C461" s="235"/>
      <c r="D461" s="236" t="s">
        <v>141</v>
      </c>
      <c r="E461" s="237" t="s">
        <v>1</v>
      </c>
      <c r="F461" s="238" t="s">
        <v>1333</v>
      </c>
      <c r="G461" s="235"/>
      <c r="H461" s="237" t="s">
        <v>1</v>
      </c>
      <c r="I461" s="239"/>
      <c r="J461" s="235"/>
      <c r="K461" s="235"/>
      <c r="L461" s="240"/>
      <c r="M461" s="241"/>
      <c r="N461" s="242"/>
      <c r="O461" s="242"/>
      <c r="P461" s="242"/>
      <c r="Q461" s="242"/>
      <c r="R461" s="242"/>
      <c r="S461" s="242"/>
      <c r="T461" s="243"/>
      <c r="U461" s="13"/>
      <c r="V461" s="13"/>
      <c r="W461" s="13"/>
      <c r="X461" s="13"/>
      <c r="Y461" s="13"/>
      <c r="Z461" s="13"/>
      <c r="AA461" s="13"/>
      <c r="AB461" s="13"/>
      <c r="AC461" s="13"/>
      <c r="AD461" s="13"/>
      <c r="AE461" s="13"/>
      <c r="AT461" s="244" t="s">
        <v>141</v>
      </c>
      <c r="AU461" s="244" t="s">
        <v>85</v>
      </c>
      <c r="AV461" s="13" t="s">
        <v>83</v>
      </c>
      <c r="AW461" s="13" t="s">
        <v>32</v>
      </c>
      <c r="AX461" s="13" t="s">
        <v>75</v>
      </c>
      <c r="AY461" s="244" t="s">
        <v>133</v>
      </c>
    </row>
    <row r="462" s="14" customFormat="1">
      <c r="A462" s="14"/>
      <c r="B462" s="245"/>
      <c r="C462" s="246"/>
      <c r="D462" s="236" t="s">
        <v>141</v>
      </c>
      <c r="E462" s="247" t="s">
        <v>1</v>
      </c>
      <c r="F462" s="248" t="s">
        <v>1334</v>
      </c>
      <c r="G462" s="246"/>
      <c r="H462" s="249">
        <v>149.80500000000001</v>
      </c>
      <c r="I462" s="250"/>
      <c r="J462" s="246"/>
      <c r="K462" s="246"/>
      <c r="L462" s="251"/>
      <c r="M462" s="252"/>
      <c r="N462" s="253"/>
      <c r="O462" s="253"/>
      <c r="P462" s="253"/>
      <c r="Q462" s="253"/>
      <c r="R462" s="253"/>
      <c r="S462" s="253"/>
      <c r="T462" s="254"/>
      <c r="U462" s="14"/>
      <c r="V462" s="14"/>
      <c r="W462" s="14"/>
      <c r="X462" s="14"/>
      <c r="Y462" s="14"/>
      <c r="Z462" s="14"/>
      <c r="AA462" s="14"/>
      <c r="AB462" s="14"/>
      <c r="AC462" s="14"/>
      <c r="AD462" s="14"/>
      <c r="AE462" s="14"/>
      <c r="AT462" s="255" t="s">
        <v>141</v>
      </c>
      <c r="AU462" s="255" t="s">
        <v>85</v>
      </c>
      <c r="AV462" s="14" t="s">
        <v>85</v>
      </c>
      <c r="AW462" s="14" t="s">
        <v>32</v>
      </c>
      <c r="AX462" s="14" t="s">
        <v>75</v>
      </c>
      <c r="AY462" s="255" t="s">
        <v>133</v>
      </c>
    </row>
    <row r="463" s="13" customFormat="1">
      <c r="A463" s="13"/>
      <c r="B463" s="234"/>
      <c r="C463" s="235"/>
      <c r="D463" s="236" t="s">
        <v>141</v>
      </c>
      <c r="E463" s="237" t="s">
        <v>1</v>
      </c>
      <c r="F463" s="238" t="s">
        <v>1250</v>
      </c>
      <c r="G463" s="235"/>
      <c r="H463" s="237" t="s">
        <v>1</v>
      </c>
      <c r="I463" s="239"/>
      <c r="J463" s="235"/>
      <c r="K463" s="235"/>
      <c r="L463" s="240"/>
      <c r="M463" s="241"/>
      <c r="N463" s="242"/>
      <c r="O463" s="242"/>
      <c r="P463" s="242"/>
      <c r="Q463" s="242"/>
      <c r="R463" s="242"/>
      <c r="S463" s="242"/>
      <c r="T463" s="243"/>
      <c r="U463" s="13"/>
      <c r="V463" s="13"/>
      <c r="W463" s="13"/>
      <c r="X463" s="13"/>
      <c r="Y463" s="13"/>
      <c r="Z463" s="13"/>
      <c r="AA463" s="13"/>
      <c r="AB463" s="13"/>
      <c r="AC463" s="13"/>
      <c r="AD463" s="13"/>
      <c r="AE463" s="13"/>
      <c r="AT463" s="244" t="s">
        <v>141</v>
      </c>
      <c r="AU463" s="244" t="s">
        <v>85</v>
      </c>
      <c r="AV463" s="13" t="s">
        <v>83</v>
      </c>
      <c r="AW463" s="13" t="s">
        <v>32</v>
      </c>
      <c r="AX463" s="13" t="s">
        <v>75</v>
      </c>
      <c r="AY463" s="244" t="s">
        <v>133</v>
      </c>
    </row>
    <row r="464" s="14" customFormat="1">
      <c r="A464" s="14"/>
      <c r="B464" s="245"/>
      <c r="C464" s="246"/>
      <c r="D464" s="236" t="s">
        <v>141</v>
      </c>
      <c r="E464" s="247" t="s">
        <v>1</v>
      </c>
      <c r="F464" s="248" t="s">
        <v>1335</v>
      </c>
      <c r="G464" s="246"/>
      <c r="H464" s="249">
        <v>1500.5630000000001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141</v>
      </c>
      <c r="AU464" s="255" t="s">
        <v>85</v>
      </c>
      <c r="AV464" s="14" t="s">
        <v>85</v>
      </c>
      <c r="AW464" s="14" t="s">
        <v>32</v>
      </c>
      <c r="AX464" s="14" t="s">
        <v>75</v>
      </c>
      <c r="AY464" s="255" t="s">
        <v>133</v>
      </c>
    </row>
    <row r="465" s="13" customFormat="1">
      <c r="A465" s="13"/>
      <c r="B465" s="234"/>
      <c r="C465" s="235"/>
      <c r="D465" s="236" t="s">
        <v>141</v>
      </c>
      <c r="E465" s="237" t="s">
        <v>1</v>
      </c>
      <c r="F465" s="238" t="s">
        <v>1336</v>
      </c>
      <c r="G465" s="235"/>
      <c r="H465" s="237" t="s">
        <v>1</v>
      </c>
      <c r="I465" s="239"/>
      <c r="J465" s="235"/>
      <c r="K465" s="235"/>
      <c r="L465" s="240"/>
      <c r="M465" s="241"/>
      <c r="N465" s="242"/>
      <c r="O465" s="242"/>
      <c r="P465" s="242"/>
      <c r="Q465" s="242"/>
      <c r="R465" s="242"/>
      <c r="S465" s="242"/>
      <c r="T465" s="243"/>
      <c r="U465" s="13"/>
      <c r="V465" s="13"/>
      <c r="W465" s="13"/>
      <c r="X465" s="13"/>
      <c r="Y465" s="13"/>
      <c r="Z465" s="13"/>
      <c r="AA465" s="13"/>
      <c r="AB465" s="13"/>
      <c r="AC465" s="13"/>
      <c r="AD465" s="13"/>
      <c r="AE465" s="13"/>
      <c r="AT465" s="244" t="s">
        <v>141</v>
      </c>
      <c r="AU465" s="244" t="s">
        <v>85</v>
      </c>
      <c r="AV465" s="13" t="s">
        <v>83</v>
      </c>
      <c r="AW465" s="13" t="s">
        <v>32</v>
      </c>
      <c r="AX465" s="13" t="s">
        <v>75</v>
      </c>
      <c r="AY465" s="244" t="s">
        <v>133</v>
      </c>
    </row>
    <row r="466" s="14" customFormat="1">
      <c r="A466" s="14"/>
      <c r="B466" s="245"/>
      <c r="C466" s="246"/>
      <c r="D466" s="236" t="s">
        <v>141</v>
      </c>
      <c r="E466" s="247" t="s">
        <v>1</v>
      </c>
      <c r="F466" s="248" t="s">
        <v>1337</v>
      </c>
      <c r="G466" s="246"/>
      <c r="H466" s="249">
        <v>1650.3679999999999</v>
      </c>
      <c r="I466" s="250"/>
      <c r="J466" s="246"/>
      <c r="K466" s="246"/>
      <c r="L466" s="251"/>
      <c r="M466" s="252"/>
      <c r="N466" s="253"/>
      <c r="O466" s="253"/>
      <c r="P466" s="253"/>
      <c r="Q466" s="253"/>
      <c r="R466" s="253"/>
      <c r="S466" s="253"/>
      <c r="T466" s="254"/>
      <c r="U466" s="14"/>
      <c r="V466" s="14"/>
      <c r="W466" s="14"/>
      <c r="X466" s="14"/>
      <c r="Y466" s="14"/>
      <c r="Z466" s="14"/>
      <c r="AA466" s="14"/>
      <c r="AB466" s="14"/>
      <c r="AC466" s="14"/>
      <c r="AD466" s="14"/>
      <c r="AE466" s="14"/>
      <c r="AT466" s="255" t="s">
        <v>141</v>
      </c>
      <c r="AU466" s="255" t="s">
        <v>85</v>
      </c>
      <c r="AV466" s="14" t="s">
        <v>85</v>
      </c>
      <c r="AW466" s="14" t="s">
        <v>32</v>
      </c>
      <c r="AX466" s="14" t="s">
        <v>83</v>
      </c>
      <c r="AY466" s="255" t="s">
        <v>133</v>
      </c>
    </row>
    <row r="467" s="2" customFormat="1" ht="24.15" customHeight="1">
      <c r="A467" s="39"/>
      <c r="B467" s="40"/>
      <c r="C467" s="220" t="s">
        <v>272</v>
      </c>
      <c r="D467" s="220" t="s">
        <v>135</v>
      </c>
      <c r="E467" s="221" t="s">
        <v>223</v>
      </c>
      <c r="F467" s="222" t="s">
        <v>224</v>
      </c>
      <c r="G467" s="223" t="s">
        <v>203</v>
      </c>
      <c r="H467" s="224">
        <v>1350.3389999999999</v>
      </c>
      <c r="I467" s="225"/>
      <c r="J467" s="226">
        <f>ROUND(I467*H467,2)</f>
        <v>0</v>
      </c>
      <c r="K467" s="227"/>
      <c r="L467" s="45"/>
      <c r="M467" s="228" t="s">
        <v>1</v>
      </c>
      <c r="N467" s="229" t="s">
        <v>40</v>
      </c>
      <c r="O467" s="92"/>
      <c r="P467" s="230">
        <f>O467*H467</f>
        <v>0</v>
      </c>
      <c r="Q467" s="230">
        <v>0</v>
      </c>
      <c r="R467" s="230">
        <f>Q467*H467</f>
        <v>0</v>
      </c>
      <c r="S467" s="230">
        <v>0</v>
      </c>
      <c r="T467" s="231">
        <f>S467*H467</f>
        <v>0</v>
      </c>
      <c r="U467" s="39"/>
      <c r="V467" s="39"/>
      <c r="W467" s="39"/>
      <c r="X467" s="39"/>
      <c r="Y467" s="39"/>
      <c r="Z467" s="39"/>
      <c r="AA467" s="39"/>
      <c r="AB467" s="39"/>
      <c r="AC467" s="39"/>
      <c r="AD467" s="39"/>
      <c r="AE467" s="39"/>
      <c r="AR467" s="232" t="s">
        <v>139</v>
      </c>
      <c r="AT467" s="232" t="s">
        <v>135</v>
      </c>
      <c r="AU467" s="232" t="s">
        <v>85</v>
      </c>
      <c r="AY467" s="18" t="s">
        <v>133</v>
      </c>
      <c r="BE467" s="233">
        <f>IF(N467="základní",J467,0)</f>
        <v>0</v>
      </c>
      <c r="BF467" s="233">
        <f>IF(N467="snížená",J467,0)</f>
        <v>0</v>
      </c>
      <c r="BG467" s="233">
        <f>IF(N467="zákl. přenesená",J467,0)</f>
        <v>0</v>
      </c>
      <c r="BH467" s="233">
        <f>IF(N467="sníž. přenesená",J467,0)</f>
        <v>0</v>
      </c>
      <c r="BI467" s="233">
        <f>IF(N467="nulová",J467,0)</f>
        <v>0</v>
      </c>
      <c r="BJ467" s="18" t="s">
        <v>83</v>
      </c>
      <c r="BK467" s="233">
        <f>ROUND(I467*H467,2)</f>
        <v>0</v>
      </c>
      <c r="BL467" s="18" t="s">
        <v>139</v>
      </c>
      <c r="BM467" s="232" t="s">
        <v>1338</v>
      </c>
    </row>
    <row r="468" s="13" customFormat="1">
      <c r="A468" s="13"/>
      <c r="B468" s="234"/>
      <c r="C468" s="235"/>
      <c r="D468" s="236" t="s">
        <v>141</v>
      </c>
      <c r="E468" s="237" t="s">
        <v>1</v>
      </c>
      <c r="F468" s="238" t="s">
        <v>1280</v>
      </c>
      <c r="G468" s="235"/>
      <c r="H468" s="237" t="s">
        <v>1</v>
      </c>
      <c r="I468" s="239"/>
      <c r="J468" s="235"/>
      <c r="K468" s="235"/>
      <c r="L468" s="240"/>
      <c r="M468" s="241"/>
      <c r="N468" s="242"/>
      <c r="O468" s="242"/>
      <c r="P468" s="242"/>
      <c r="Q468" s="242"/>
      <c r="R468" s="242"/>
      <c r="S468" s="242"/>
      <c r="T468" s="243"/>
      <c r="U468" s="13"/>
      <c r="V468" s="13"/>
      <c r="W468" s="13"/>
      <c r="X468" s="13"/>
      <c r="Y468" s="13"/>
      <c r="Z468" s="13"/>
      <c r="AA468" s="13"/>
      <c r="AB468" s="13"/>
      <c r="AC468" s="13"/>
      <c r="AD468" s="13"/>
      <c r="AE468" s="13"/>
      <c r="AT468" s="244" t="s">
        <v>141</v>
      </c>
      <c r="AU468" s="244" t="s">
        <v>85</v>
      </c>
      <c r="AV468" s="13" t="s">
        <v>83</v>
      </c>
      <c r="AW468" s="13" t="s">
        <v>32</v>
      </c>
      <c r="AX468" s="13" t="s">
        <v>75</v>
      </c>
      <c r="AY468" s="244" t="s">
        <v>133</v>
      </c>
    </row>
    <row r="469" s="13" customFormat="1">
      <c r="A469" s="13"/>
      <c r="B469" s="234"/>
      <c r="C469" s="235"/>
      <c r="D469" s="236" t="s">
        <v>141</v>
      </c>
      <c r="E469" s="237" t="s">
        <v>1</v>
      </c>
      <c r="F469" s="238" t="s">
        <v>1281</v>
      </c>
      <c r="G469" s="235"/>
      <c r="H469" s="237" t="s">
        <v>1</v>
      </c>
      <c r="I469" s="239"/>
      <c r="J469" s="235"/>
      <c r="K469" s="235"/>
      <c r="L469" s="240"/>
      <c r="M469" s="241"/>
      <c r="N469" s="242"/>
      <c r="O469" s="242"/>
      <c r="P469" s="242"/>
      <c r="Q469" s="242"/>
      <c r="R469" s="242"/>
      <c r="S469" s="242"/>
      <c r="T469" s="243"/>
      <c r="U469" s="13"/>
      <c r="V469" s="13"/>
      <c r="W469" s="13"/>
      <c r="X469" s="13"/>
      <c r="Y469" s="13"/>
      <c r="Z469" s="13"/>
      <c r="AA469" s="13"/>
      <c r="AB469" s="13"/>
      <c r="AC469" s="13"/>
      <c r="AD469" s="13"/>
      <c r="AE469" s="13"/>
      <c r="AT469" s="244" t="s">
        <v>141</v>
      </c>
      <c r="AU469" s="244" t="s">
        <v>85</v>
      </c>
      <c r="AV469" s="13" t="s">
        <v>83</v>
      </c>
      <c r="AW469" s="13" t="s">
        <v>32</v>
      </c>
      <c r="AX469" s="13" t="s">
        <v>75</v>
      </c>
      <c r="AY469" s="244" t="s">
        <v>133</v>
      </c>
    </row>
    <row r="470" s="14" customFormat="1">
      <c r="A470" s="14"/>
      <c r="B470" s="245"/>
      <c r="C470" s="246"/>
      <c r="D470" s="236" t="s">
        <v>141</v>
      </c>
      <c r="E470" s="247" t="s">
        <v>1</v>
      </c>
      <c r="F470" s="248" t="s">
        <v>1282</v>
      </c>
      <c r="G470" s="246"/>
      <c r="H470" s="249">
        <v>530.173</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141</v>
      </c>
      <c r="AU470" s="255" t="s">
        <v>85</v>
      </c>
      <c r="AV470" s="14" t="s">
        <v>85</v>
      </c>
      <c r="AW470" s="14" t="s">
        <v>32</v>
      </c>
      <c r="AX470" s="14" t="s">
        <v>75</v>
      </c>
      <c r="AY470" s="255" t="s">
        <v>133</v>
      </c>
    </row>
    <row r="471" s="13" customFormat="1">
      <c r="A471" s="13"/>
      <c r="B471" s="234"/>
      <c r="C471" s="235"/>
      <c r="D471" s="236" t="s">
        <v>141</v>
      </c>
      <c r="E471" s="237" t="s">
        <v>1</v>
      </c>
      <c r="F471" s="238" t="s">
        <v>1283</v>
      </c>
      <c r="G471" s="235"/>
      <c r="H471" s="237" t="s">
        <v>1</v>
      </c>
      <c r="I471" s="239"/>
      <c r="J471" s="235"/>
      <c r="K471" s="235"/>
      <c r="L471" s="240"/>
      <c r="M471" s="241"/>
      <c r="N471" s="242"/>
      <c r="O471" s="242"/>
      <c r="P471" s="242"/>
      <c r="Q471" s="242"/>
      <c r="R471" s="242"/>
      <c r="S471" s="242"/>
      <c r="T471" s="243"/>
      <c r="U471" s="13"/>
      <c r="V471" s="13"/>
      <c r="W471" s="13"/>
      <c r="X471" s="13"/>
      <c r="Y471" s="13"/>
      <c r="Z471" s="13"/>
      <c r="AA471" s="13"/>
      <c r="AB471" s="13"/>
      <c r="AC471" s="13"/>
      <c r="AD471" s="13"/>
      <c r="AE471" s="13"/>
      <c r="AT471" s="244" t="s">
        <v>141</v>
      </c>
      <c r="AU471" s="244" t="s">
        <v>85</v>
      </c>
      <c r="AV471" s="13" t="s">
        <v>83</v>
      </c>
      <c r="AW471" s="13" t="s">
        <v>32</v>
      </c>
      <c r="AX471" s="13" t="s">
        <v>75</v>
      </c>
      <c r="AY471" s="244" t="s">
        <v>133</v>
      </c>
    </row>
    <row r="472" s="13" customFormat="1">
      <c r="A472" s="13"/>
      <c r="B472" s="234"/>
      <c r="C472" s="235"/>
      <c r="D472" s="236" t="s">
        <v>141</v>
      </c>
      <c r="E472" s="237" t="s">
        <v>1</v>
      </c>
      <c r="F472" s="238" t="s">
        <v>1284</v>
      </c>
      <c r="G472" s="235"/>
      <c r="H472" s="237" t="s">
        <v>1</v>
      </c>
      <c r="I472" s="239"/>
      <c r="J472" s="235"/>
      <c r="K472" s="235"/>
      <c r="L472" s="240"/>
      <c r="M472" s="241"/>
      <c r="N472" s="242"/>
      <c r="O472" s="242"/>
      <c r="P472" s="242"/>
      <c r="Q472" s="242"/>
      <c r="R472" s="242"/>
      <c r="S472" s="242"/>
      <c r="T472" s="243"/>
      <c r="U472" s="13"/>
      <c r="V472" s="13"/>
      <c r="W472" s="13"/>
      <c r="X472" s="13"/>
      <c r="Y472" s="13"/>
      <c r="Z472" s="13"/>
      <c r="AA472" s="13"/>
      <c r="AB472" s="13"/>
      <c r="AC472" s="13"/>
      <c r="AD472" s="13"/>
      <c r="AE472" s="13"/>
      <c r="AT472" s="244" t="s">
        <v>141</v>
      </c>
      <c r="AU472" s="244" t="s">
        <v>85</v>
      </c>
      <c r="AV472" s="13" t="s">
        <v>83</v>
      </c>
      <c r="AW472" s="13" t="s">
        <v>32</v>
      </c>
      <c r="AX472" s="13" t="s">
        <v>75</v>
      </c>
      <c r="AY472" s="244" t="s">
        <v>133</v>
      </c>
    </row>
    <row r="473" s="14" customFormat="1">
      <c r="A473" s="14"/>
      <c r="B473" s="245"/>
      <c r="C473" s="246"/>
      <c r="D473" s="236" t="s">
        <v>141</v>
      </c>
      <c r="E473" s="247" t="s">
        <v>1</v>
      </c>
      <c r="F473" s="248" t="s">
        <v>1285</v>
      </c>
      <c r="G473" s="246"/>
      <c r="H473" s="249">
        <v>1684.7739999999999</v>
      </c>
      <c r="I473" s="250"/>
      <c r="J473" s="246"/>
      <c r="K473" s="246"/>
      <c r="L473" s="251"/>
      <c r="M473" s="252"/>
      <c r="N473" s="253"/>
      <c r="O473" s="253"/>
      <c r="P473" s="253"/>
      <c r="Q473" s="253"/>
      <c r="R473" s="253"/>
      <c r="S473" s="253"/>
      <c r="T473" s="254"/>
      <c r="U473" s="14"/>
      <c r="V473" s="14"/>
      <c r="W473" s="14"/>
      <c r="X473" s="14"/>
      <c r="Y473" s="14"/>
      <c r="Z473" s="14"/>
      <c r="AA473" s="14"/>
      <c r="AB473" s="14"/>
      <c r="AC473" s="14"/>
      <c r="AD473" s="14"/>
      <c r="AE473" s="14"/>
      <c r="AT473" s="255" t="s">
        <v>141</v>
      </c>
      <c r="AU473" s="255" t="s">
        <v>85</v>
      </c>
      <c r="AV473" s="14" t="s">
        <v>85</v>
      </c>
      <c r="AW473" s="14" t="s">
        <v>32</v>
      </c>
      <c r="AX473" s="14" t="s">
        <v>75</v>
      </c>
      <c r="AY473" s="255" t="s">
        <v>133</v>
      </c>
    </row>
    <row r="474" s="13" customFormat="1">
      <c r="A474" s="13"/>
      <c r="B474" s="234"/>
      <c r="C474" s="235"/>
      <c r="D474" s="236" t="s">
        <v>141</v>
      </c>
      <c r="E474" s="237" t="s">
        <v>1</v>
      </c>
      <c r="F474" s="238" t="s">
        <v>1286</v>
      </c>
      <c r="G474" s="235"/>
      <c r="H474" s="237" t="s">
        <v>1</v>
      </c>
      <c r="I474" s="239"/>
      <c r="J474" s="235"/>
      <c r="K474" s="235"/>
      <c r="L474" s="240"/>
      <c r="M474" s="241"/>
      <c r="N474" s="242"/>
      <c r="O474" s="242"/>
      <c r="P474" s="242"/>
      <c r="Q474" s="242"/>
      <c r="R474" s="242"/>
      <c r="S474" s="242"/>
      <c r="T474" s="243"/>
      <c r="U474" s="13"/>
      <c r="V474" s="13"/>
      <c r="W474" s="13"/>
      <c r="X474" s="13"/>
      <c r="Y474" s="13"/>
      <c r="Z474" s="13"/>
      <c r="AA474" s="13"/>
      <c r="AB474" s="13"/>
      <c r="AC474" s="13"/>
      <c r="AD474" s="13"/>
      <c r="AE474" s="13"/>
      <c r="AT474" s="244" t="s">
        <v>141</v>
      </c>
      <c r="AU474" s="244" t="s">
        <v>85</v>
      </c>
      <c r="AV474" s="13" t="s">
        <v>83</v>
      </c>
      <c r="AW474" s="13" t="s">
        <v>32</v>
      </c>
      <c r="AX474" s="13" t="s">
        <v>75</v>
      </c>
      <c r="AY474" s="244" t="s">
        <v>133</v>
      </c>
    </row>
    <row r="475" s="14" customFormat="1">
      <c r="A475" s="14"/>
      <c r="B475" s="245"/>
      <c r="C475" s="246"/>
      <c r="D475" s="236" t="s">
        <v>141</v>
      </c>
      <c r="E475" s="247" t="s">
        <v>1</v>
      </c>
      <c r="F475" s="248" t="s">
        <v>1287</v>
      </c>
      <c r="G475" s="246"/>
      <c r="H475" s="249">
        <v>475.18900000000002</v>
      </c>
      <c r="I475" s="250"/>
      <c r="J475" s="246"/>
      <c r="K475" s="246"/>
      <c r="L475" s="251"/>
      <c r="M475" s="252"/>
      <c r="N475" s="253"/>
      <c r="O475" s="253"/>
      <c r="P475" s="253"/>
      <c r="Q475" s="253"/>
      <c r="R475" s="253"/>
      <c r="S475" s="253"/>
      <c r="T475" s="254"/>
      <c r="U475" s="14"/>
      <c r="V475" s="14"/>
      <c r="W475" s="14"/>
      <c r="X475" s="14"/>
      <c r="Y475" s="14"/>
      <c r="Z475" s="14"/>
      <c r="AA475" s="14"/>
      <c r="AB475" s="14"/>
      <c r="AC475" s="14"/>
      <c r="AD475" s="14"/>
      <c r="AE475" s="14"/>
      <c r="AT475" s="255" t="s">
        <v>141</v>
      </c>
      <c r="AU475" s="255" t="s">
        <v>85</v>
      </c>
      <c r="AV475" s="14" t="s">
        <v>85</v>
      </c>
      <c r="AW475" s="14" t="s">
        <v>32</v>
      </c>
      <c r="AX475" s="14" t="s">
        <v>75</v>
      </c>
      <c r="AY475" s="255" t="s">
        <v>133</v>
      </c>
    </row>
    <row r="476" s="13" customFormat="1">
      <c r="A476" s="13"/>
      <c r="B476" s="234"/>
      <c r="C476" s="235"/>
      <c r="D476" s="236" t="s">
        <v>141</v>
      </c>
      <c r="E476" s="237" t="s">
        <v>1</v>
      </c>
      <c r="F476" s="238" t="s">
        <v>1288</v>
      </c>
      <c r="G476" s="235"/>
      <c r="H476" s="237" t="s">
        <v>1</v>
      </c>
      <c r="I476" s="239"/>
      <c r="J476" s="235"/>
      <c r="K476" s="235"/>
      <c r="L476" s="240"/>
      <c r="M476" s="241"/>
      <c r="N476" s="242"/>
      <c r="O476" s="242"/>
      <c r="P476" s="242"/>
      <c r="Q476" s="242"/>
      <c r="R476" s="242"/>
      <c r="S476" s="242"/>
      <c r="T476" s="243"/>
      <c r="U476" s="13"/>
      <c r="V476" s="13"/>
      <c r="W476" s="13"/>
      <c r="X476" s="13"/>
      <c r="Y476" s="13"/>
      <c r="Z476" s="13"/>
      <c r="AA476" s="13"/>
      <c r="AB476" s="13"/>
      <c r="AC476" s="13"/>
      <c r="AD476" s="13"/>
      <c r="AE476" s="13"/>
      <c r="AT476" s="244" t="s">
        <v>141</v>
      </c>
      <c r="AU476" s="244" t="s">
        <v>85</v>
      </c>
      <c r="AV476" s="13" t="s">
        <v>83</v>
      </c>
      <c r="AW476" s="13" t="s">
        <v>32</v>
      </c>
      <c r="AX476" s="13" t="s">
        <v>75</v>
      </c>
      <c r="AY476" s="244" t="s">
        <v>133</v>
      </c>
    </row>
    <row r="477" s="14" customFormat="1">
      <c r="A477" s="14"/>
      <c r="B477" s="245"/>
      <c r="C477" s="246"/>
      <c r="D477" s="236" t="s">
        <v>141</v>
      </c>
      <c r="E477" s="247" t="s">
        <v>1</v>
      </c>
      <c r="F477" s="248" t="s">
        <v>1289</v>
      </c>
      <c r="G477" s="246"/>
      <c r="H477" s="249">
        <v>205.19999999999999</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141</v>
      </c>
      <c r="AU477" s="255" t="s">
        <v>85</v>
      </c>
      <c r="AV477" s="14" t="s">
        <v>85</v>
      </c>
      <c r="AW477" s="14" t="s">
        <v>32</v>
      </c>
      <c r="AX477" s="14" t="s">
        <v>75</v>
      </c>
      <c r="AY477" s="255" t="s">
        <v>133</v>
      </c>
    </row>
    <row r="478" s="13" customFormat="1">
      <c r="A478" s="13"/>
      <c r="B478" s="234"/>
      <c r="C478" s="235"/>
      <c r="D478" s="236" t="s">
        <v>141</v>
      </c>
      <c r="E478" s="237" t="s">
        <v>1</v>
      </c>
      <c r="F478" s="238" t="s">
        <v>1290</v>
      </c>
      <c r="G478" s="235"/>
      <c r="H478" s="237" t="s">
        <v>1</v>
      </c>
      <c r="I478" s="239"/>
      <c r="J478" s="235"/>
      <c r="K478" s="235"/>
      <c r="L478" s="240"/>
      <c r="M478" s="241"/>
      <c r="N478" s="242"/>
      <c r="O478" s="242"/>
      <c r="P478" s="242"/>
      <c r="Q478" s="242"/>
      <c r="R478" s="242"/>
      <c r="S478" s="242"/>
      <c r="T478" s="243"/>
      <c r="U478" s="13"/>
      <c r="V478" s="13"/>
      <c r="W478" s="13"/>
      <c r="X478" s="13"/>
      <c r="Y478" s="13"/>
      <c r="Z478" s="13"/>
      <c r="AA478" s="13"/>
      <c r="AB478" s="13"/>
      <c r="AC478" s="13"/>
      <c r="AD478" s="13"/>
      <c r="AE478" s="13"/>
      <c r="AT478" s="244" t="s">
        <v>141</v>
      </c>
      <c r="AU478" s="244" t="s">
        <v>85</v>
      </c>
      <c r="AV478" s="13" t="s">
        <v>83</v>
      </c>
      <c r="AW478" s="13" t="s">
        <v>32</v>
      </c>
      <c r="AX478" s="13" t="s">
        <v>75</v>
      </c>
      <c r="AY478" s="244" t="s">
        <v>133</v>
      </c>
    </row>
    <row r="479" s="14" customFormat="1">
      <c r="A479" s="14"/>
      <c r="B479" s="245"/>
      <c r="C479" s="246"/>
      <c r="D479" s="236" t="s">
        <v>141</v>
      </c>
      <c r="E479" s="247" t="s">
        <v>1</v>
      </c>
      <c r="F479" s="248" t="s">
        <v>1291</v>
      </c>
      <c r="G479" s="246"/>
      <c r="H479" s="249">
        <v>61.920000000000002</v>
      </c>
      <c r="I479" s="250"/>
      <c r="J479" s="246"/>
      <c r="K479" s="246"/>
      <c r="L479" s="251"/>
      <c r="M479" s="252"/>
      <c r="N479" s="253"/>
      <c r="O479" s="253"/>
      <c r="P479" s="253"/>
      <c r="Q479" s="253"/>
      <c r="R479" s="253"/>
      <c r="S479" s="253"/>
      <c r="T479" s="254"/>
      <c r="U479" s="14"/>
      <c r="V479" s="14"/>
      <c r="W479" s="14"/>
      <c r="X479" s="14"/>
      <c r="Y479" s="14"/>
      <c r="Z479" s="14"/>
      <c r="AA479" s="14"/>
      <c r="AB479" s="14"/>
      <c r="AC479" s="14"/>
      <c r="AD479" s="14"/>
      <c r="AE479" s="14"/>
      <c r="AT479" s="255" t="s">
        <v>141</v>
      </c>
      <c r="AU479" s="255" t="s">
        <v>85</v>
      </c>
      <c r="AV479" s="14" t="s">
        <v>85</v>
      </c>
      <c r="AW479" s="14" t="s">
        <v>32</v>
      </c>
      <c r="AX479" s="14" t="s">
        <v>75</v>
      </c>
      <c r="AY479" s="255" t="s">
        <v>133</v>
      </c>
    </row>
    <row r="480" s="13" customFormat="1">
      <c r="A480" s="13"/>
      <c r="B480" s="234"/>
      <c r="C480" s="235"/>
      <c r="D480" s="236" t="s">
        <v>141</v>
      </c>
      <c r="E480" s="237" t="s">
        <v>1</v>
      </c>
      <c r="F480" s="238" t="s">
        <v>1292</v>
      </c>
      <c r="G480" s="235"/>
      <c r="H480" s="237" t="s">
        <v>1</v>
      </c>
      <c r="I480" s="239"/>
      <c r="J480" s="235"/>
      <c r="K480" s="235"/>
      <c r="L480" s="240"/>
      <c r="M480" s="241"/>
      <c r="N480" s="242"/>
      <c r="O480" s="242"/>
      <c r="P480" s="242"/>
      <c r="Q480" s="242"/>
      <c r="R480" s="242"/>
      <c r="S480" s="242"/>
      <c r="T480" s="243"/>
      <c r="U480" s="13"/>
      <c r="V480" s="13"/>
      <c r="W480" s="13"/>
      <c r="X480" s="13"/>
      <c r="Y480" s="13"/>
      <c r="Z480" s="13"/>
      <c r="AA480" s="13"/>
      <c r="AB480" s="13"/>
      <c r="AC480" s="13"/>
      <c r="AD480" s="13"/>
      <c r="AE480" s="13"/>
      <c r="AT480" s="244" t="s">
        <v>141</v>
      </c>
      <c r="AU480" s="244" t="s">
        <v>85</v>
      </c>
      <c r="AV480" s="13" t="s">
        <v>83</v>
      </c>
      <c r="AW480" s="13" t="s">
        <v>32</v>
      </c>
      <c r="AX480" s="13" t="s">
        <v>75</v>
      </c>
      <c r="AY480" s="244" t="s">
        <v>133</v>
      </c>
    </row>
    <row r="481" s="14" customFormat="1">
      <c r="A481" s="14"/>
      <c r="B481" s="245"/>
      <c r="C481" s="246"/>
      <c r="D481" s="236" t="s">
        <v>141</v>
      </c>
      <c r="E481" s="247" t="s">
        <v>1</v>
      </c>
      <c r="F481" s="248" t="s">
        <v>1293</v>
      </c>
      <c r="G481" s="246"/>
      <c r="H481" s="249">
        <v>141.12000000000001</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141</v>
      </c>
      <c r="AU481" s="255" t="s">
        <v>85</v>
      </c>
      <c r="AV481" s="14" t="s">
        <v>85</v>
      </c>
      <c r="AW481" s="14" t="s">
        <v>32</v>
      </c>
      <c r="AX481" s="14" t="s">
        <v>75</v>
      </c>
      <c r="AY481" s="255" t="s">
        <v>133</v>
      </c>
    </row>
    <row r="482" s="13" customFormat="1">
      <c r="A482" s="13"/>
      <c r="B482" s="234"/>
      <c r="C482" s="235"/>
      <c r="D482" s="236" t="s">
        <v>141</v>
      </c>
      <c r="E482" s="237" t="s">
        <v>1</v>
      </c>
      <c r="F482" s="238" t="s">
        <v>1294</v>
      </c>
      <c r="G482" s="235"/>
      <c r="H482" s="237" t="s">
        <v>1</v>
      </c>
      <c r="I482" s="239"/>
      <c r="J482" s="235"/>
      <c r="K482" s="235"/>
      <c r="L482" s="240"/>
      <c r="M482" s="241"/>
      <c r="N482" s="242"/>
      <c r="O482" s="242"/>
      <c r="P482" s="242"/>
      <c r="Q482" s="242"/>
      <c r="R482" s="242"/>
      <c r="S482" s="242"/>
      <c r="T482" s="243"/>
      <c r="U482" s="13"/>
      <c r="V482" s="13"/>
      <c r="W482" s="13"/>
      <c r="X482" s="13"/>
      <c r="Y482" s="13"/>
      <c r="Z482" s="13"/>
      <c r="AA482" s="13"/>
      <c r="AB482" s="13"/>
      <c r="AC482" s="13"/>
      <c r="AD482" s="13"/>
      <c r="AE482" s="13"/>
      <c r="AT482" s="244" t="s">
        <v>141</v>
      </c>
      <c r="AU482" s="244" t="s">
        <v>85</v>
      </c>
      <c r="AV482" s="13" t="s">
        <v>83</v>
      </c>
      <c r="AW482" s="13" t="s">
        <v>32</v>
      </c>
      <c r="AX482" s="13" t="s">
        <v>75</v>
      </c>
      <c r="AY482" s="244" t="s">
        <v>133</v>
      </c>
    </row>
    <row r="483" s="14" customFormat="1">
      <c r="A483" s="14"/>
      <c r="B483" s="245"/>
      <c r="C483" s="246"/>
      <c r="D483" s="236" t="s">
        <v>141</v>
      </c>
      <c r="E483" s="247" t="s">
        <v>1</v>
      </c>
      <c r="F483" s="248" t="s">
        <v>1295</v>
      </c>
      <c r="G483" s="246"/>
      <c r="H483" s="249">
        <v>564.62</v>
      </c>
      <c r="I483" s="250"/>
      <c r="J483" s="246"/>
      <c r="K483" s="246"/>
      <c r="L483" s="251"/>
      <c r="M483" s="252"/>
      <c r="N483" s="253"/>
      <c r="O483" s="253"/>
      <c r="P483" s="253"/>
      <c r="Q483" s="253"/>
      <c r="R483" s="253"/>
      <c r="S483" s="253"/>
      <c r="T483" s="254"/>
      <c r="U483" s="14"/>
      <c r="V483" s="14"/>
      <c r="W483" s="14"/>
      <c r="X483" s="14"/>
      <c r="Y483" s="14"/>
      <c r="Z483" s="14"/>
      <c r="AA483" s="14"/>
      <c r="AB483" s="14"/>
      <c r="AC483" s="14"/>
      <c r="AD483" s="14"/>
      <c r="AE483" s="14"/>
      <c r="AT483" s="255" t="s">
        <v>141</v>
      </c>
      <c r="AU483" s="255" t="s">
        <v>85</v>
      </c>
      <c r="AV483" s="14" t="s">
        <v>85</v>
      </c>
      <c r="AW483" s="14" t="s">
        <v>32</v>
      </c>
      <c r="AX483" s="14" t="s">
        <v>75</v>
      </c>
      <c r="AY483" s="255" t="s">
        <v>133</v>
      </c>
    </row>
    <row r="484" s="13" customFormat="1">
      <c r="A484" s="13"/>
      <c r="B484" s="234"/>
      <c r="C484" s="235"/>
      <c r="D484" s="236" t="s">
        <v>141</v>
      </c>
      <c r="E484" s="237" t="s">
        <v>1</v>
      </c>
      <c r="F484" s="238" t="s">
        <v>1296</v>
      </c>
      <c r="G484" s="235"/>
      <c r="H484" s="237" t="s">
        <v>1</v>
      </c>
      <c r="I484" s="239"/>
      <c r="J484" s="235"/>
      <c r="K484" s="235"/>
      <c r="L484" s="240"/>
      <c r="M484" s="241"/>
      <c r="N484" s="242"/>
      <c r="O484" s="242"/>
      <c r="P484" s="242"/>
      <c r="Q484" s="242"/>
      <c r="R484" s="242"/>
      <c r="S484" s="242"/>
      <c r="T484" s="243"/>
      <c r="U484" s="13"/>
      <c r="V484" s="13"/>
      <c r="W484" s="13"/>
      <c r="X484" s="13"/>
      <c r="Y484" s="13"/>
      <c r="Z484" s="13"/>
      <c r="AA484" s="13"/>
      <c r="AB484" s="13"/>
      <c r="AC484" s="13"/>
      <c r="AD484" s="13"/>
      <c r="AE484" s="13"/>
      <c r="AT484" s="244" t="s">
        <v>141</v>
      </c>
      <c r="AU484" s="244" t="s">
        <v>85</v>
      </c>
      <c r="AV484" s="13" t="s">
        <v>83</v>
      </c>
      <c r="AW484" s="13" t="s">
        <v>32</v>
      </c>
      <c r="AX484" s="13" t="s">
        <v>75</v>
      </c>
      <c r="AY484" s="244" t="s">
        <v>133</v>
      </c>
    </row>
    <row r="485" s="14" customFormat="1">
      <c r="A485" s="14"/>
      <c r="B485" s="245"/>
      <c r="C485" s="246"/>
      <c r="D485" s="236" t="s">
        <v>141</v>
      </c>
      <c r="E485" s="247" t="s">
        <v>1</v>
      </c>
      <c r="F485" s="248" t="s">
        <v>1297</v>
      </c>
      <c r="G485" s="246"/>
      <c r="H485" s="249">
        <v>192.362</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141</v>
      </c>
      <c r="AU485" s="255" t="s">
        <v>85</v>
      </c>
      <c r="AV485" s="14" t="s">
        <v>85</v>
      </c>
      <c r="AW485" s="14" t="s">
        <v>32</v>
      </c>
      <c r="AX485" s="14" t="s">
        <v>75</v>
      </c>
      <c r="AY485" s="255" t="s">
        <v>133</v>
      </c>
    </row>
    <row r="486" s="13" customFormat="1">
      <c r="A486" s="13"/>
      <c r="B486" s="234"/>
      <c r="C486" s="235"/>
      <c r="D486" s="236" t="s">
        <v>141</v>
      </c>
      <c r="E486" s="237" t="s">
        <v>1</v>
      </c>
      <c r="F486" s="238" t="s">
        <v>1298</v>
      </c>
      <c r="G486" s="235"/>
      <c r="H486" s="237" t="s">
        <v>1</v>
      </c>
      <c r="I486" s="239"/>
      <c r="J486" s="235"/>
      <c r="K486" s="235"/>
      <c r="L486" s="240"/>
      <c r="M486" s="241"/>
      <c r="N486" s="242"/>
      <c r="O486" s="242"/>
      <c r="P486" s="242"/>
      <c r="Q486" s="242"/>
      <c r="R486" s="242"/>
      <c r="S486" s="242"/>
      <c r="T486" s="243"/>
      <c r="U486" s="13"/>
      <c r="V486" s="13"/>
      <c r="W486" s="13"/>
      <c r="X486" s="13"/>
      <c r="Y486" s="13"/>
      <c r="Z486" s="13"/>
      <c r="AA486" s="13"/>
      <c r="AB486" s="13"/>
      <c r="AC486" s="13"/>
      <c r="AD486" s="13"/>
      <c r="AE486" s="13"/>
      <c r="AT486" s="244" t="s">
        <v>141</v>
      </c>
      <c r="AU486" s="244" t="s">
        <v>85</v>
      </c>
      <c r="AV486" s="13" t="s">
        <v>83</v>
      </c>
      <c r="AW486" s="13" t="s">
        <v>32</v>
      </c>
      <c r="AX486" s="13" t="s">
        <v>75</v>
      </c>
      <c r="AY486" s="244" t="s">
        <v>133</v>
      </c>
    </row>
    <row r="487" s="14" customFormat="1">
      <c r="A487" s="14"/>
      <c r="B487" s="245"/>
      <c r="C487" s="246"/>
      <c r="D487" s="236" t="s">
        <v>141</v>
      </c>
      <c r="E487" s="247" t="s">
        <v>1</v>
      </c>
      <c r="F487" s="248" t="s">
        <v>1299</v>
      </c>
      <c r="G487" s="246"/>
      <c r="H487" s="249">
        <v>210.535</v>
      </c>
      <c r="I487" s="250"/>
      <c r="J487" s="246"/>
      <c r="K487" s="246"/>
      <c r="L487" s="251"/>
      <c r="M487" s="252"/>
      <c r="N487" s="253"/>
      <c r="O487" s="253"/>
      <c r="P487" s="253"/>
      <c r="Q487" s="253"/>
      <c r="R487" s="253"/>
      <c r="S487" s="253"/>
      <c r="T487" s="254"/>
      <c r="U487" s="14"/>
      <c r="V487" s="14"/>
      <c r="W487" s="14"/>
      <c r="X487" s="14"/>
      <c r="Y487" s="14"/>
      <c r="Z487" s="14"/>
      <c r="AA487" s="14"/>
      <c r="AB487" s="14"/>
      <c r="AC487" s="14"/>
      <c r="AD487" s="14"/>
      <c r="AE487" s="14"/>
      <c r="AT487" s="255" t="s">
        <v>141</v>
      </c>
      <c r="AU487" s="255" t="s">
        <v>85</v>
      </c>
      <c r="AV487" s="14" t="s">
        <v>85</v>
      </c>
      <c r="AW487" s="14" t="s">
        <v>32</v>
      </c>
      <c r="AX487" s="14" t="s">
        <v>75</v>
      </c>
      <c r="AY487" s="255" t="s">
        <v>133</v>
      </c>
    </row>
    <row r="488" s="13" customFormat="1">
      <c r="A488" s="13"/>
      <c r="B488" s="234"/>
      <c r="C488" s="235"/>
      <c r="D488" s="236" t="s">
        <v>141</v>
      </c>
      <c r="E488" s="237" t="s">
        <v>1</v>
      </c>
      <c r="F488" s="238" t="s">
        <v>1300</v>
      </c>
      <c r="G488" s="235"/>
      <c r="H488" s="237" t="s">
        <v>1</v>
      </c>
      <c r="I488" s="239"/>
      <c r="J488" s="235"/>
      <c r="K488" s="235"/>
      <c r="L488" s="240"/>
      <c r="M488" s="241"/>
      <c r="N488" s="242"/>
      <c r="O488" s="242"/>
      <c r="P488" s="242"/>
      <c r="Q488" s="242"/>
      <c r="R488" s="242"/>
      <c r="S488" s="242"/>
      <c r="T488" s="243"/>
      <c r="U488" s="13"/>
      <c r="V488" s="13"/>
      <c r="W488" s="13"/>
      <c r="X488" s="13"/>
      <c r="Y488" s="13"/>
      <c r="Z488" s="13"/>
      <c r="AA488" s="13"/>
      <c r="AB488" s="13"/>
      <c r="AC488" s="13"/>
      <c r="AD488" s="13"/>
      <c r="AE488" s="13"/>
      <c r="AT488" s="244" t="s">
        <v>141</v>
      </c>
      <c r="AU488" s="244" t="s">
        <v>85</v>
      </c>
      <c r="AV488" s="13" t="s">
        <v>83</v>
      </c>
      <c r="AW488" s="13" t="s">
        <v>32</v>
      </c>
      <c r="AX488" s="13" t="s">
        <v>75</v>
      </c>
      <c r="AY488" s="244" t="s">
        <v>133</v>
      </c>
    </row>
    <row r="489" s="14" customFormat="1">
      <c r="A489" s="14"/>
      <c r="B489" s="245"/>
      <c r="C489" s="246"/>
      <c r="D489" s="236" t="s">
        <v>141</v>
      </c>
      <c r="E489" s="247" t="s">
        <v>1</v>
      </c>
      <c r="F489" s="248" t="s">
        <v>1301</v>
      </c>
      <c r="G489" s="246"/>
      <c r="H489" s="249">
        <v>1077.8399999999999</v>
      </c>
      <c r="I489" s="250"/>
      <c r="J489" s="246"/>
      <c r="K489" s="246"/>
      <c r="L489" s="251"/>
      <c r="M489" s="252"/>
      <c r="N489" s="253"/>
      <c r="O489" s="253"/>
      <c r="P489" s="253"/>
      <c r="Q489" s="253"/>
      <c r="R489" s="253"/>
      <c r="S489" s="253"/>
      <c r="T489" s="254"/>
      <c r="U489" s="14"/>
      <c r="V489" s="14"/>
      <c r="W489" s="14"/>
      <c r="X489" s="14"/>
      <c r="Y489" s="14"/>
      <c r="Z489" s="14"/>
      <c r="AA489" s="14"/>
      <c r="AB489" s="14"/>
      <c r="AC489" s="14"/>
      <c r="AD489" s="14"/>
      <c r="AE489" s="14"/>
      <c r="AT489" s="255" t="s">
        <v>141</v>
      </c>
      <c r="AU489" s="255" t="s">
        <v>85</v>
      </c>
      <c r="AV489" s="14" t="s">
        <v>85</v>
      </c>
      <c r="AW489" s="14" t="s">
        <v>32</v>
      </c>
      <c r="AX489" s="14" t="s">
        <v>75</v>
      </c>
      <c r="AY489" s="255" t="s">
        <v>133</v>
      </c>
    </row>
    <row r="490" s="13" customFormat="1">
      <c r="A490" s="13"/>
      <c r="B490" s="234"/>
      <c r="C490" s="235"/>
      <c r="D490" s="236" t="s">
        <v>141</v>
      </c>
      <c r="E490" s="237" t="s">
        <v>1</v>
      </c>
      <c r="F490" s="238" t="s">
        <v>1302</v>
      </c>
      <c r="G490" s="235"/>
      <c r="H490" s="237" t="s">
        <v>1</v>
      </c>
      <c r="I490" s="239"/>
      <c r="J490" s="235"/>
      <c r="K490" s="235"/>
      <c r="L490" s="240"/>
      <c r="M490" s="241"/>
      <c r="N490" s="242"/>
      <c r="O490" s="242"/>
      <c r="P490" s="242"/>
      <c r="Q490" s="242"/>
      <c r="R490" s="242"/>
      <c r="S490" s="242"/>
      <c r="T490" s="243"/>
      <c r="U490" s="13"/>
      <c r="V490" s="13"/>
      <c r="W490" s="13"/>
      <c r="X490" s="13"/>
      <c r="Y490" s="13"/>
      <c r="Z490" s="13"/>
      <c r="AA490" s="13"/>
      <c r="AB490" s="13"/>
      <c r="AC490" s="13"/>
      <c r="AD490" s="13"/>
      <c r="AE490" s="13"/>
      <c r="AT490" s="244" t="s">
        <v>141</v>
      </c>
      <c r="AU490" s="244" t="s">
        <v>85</v>
      </c>
      <c r="AV490" s="13" t="s">
        <v>83</v>
      </c>
      <c r="AW490" s="13" t="s">
        <v>32</v>
      </c>
      <c r="AX490" s="13" t="s">
        <v>75</v>
      </c>
      <c r="AY490" s="244" t="s">
        <v>133</v>
      </c>
    </row>
    <row r="491" s="14" customFormat="1">
      <c r="A491" s="14"/>
      <c r="B491" s="245"/>
      <c r="C491" s="246"/>
      <c r="D491" s="236" t="s">
        <v>141</v>
      </c>
      <c r="E491" s="247" t="s">
        <v>1</v>
      </c>
      <c r="F491" s="248" t="s">
        <v>1303</v>
      </c>
      <c r="G491" s="246"/>
      <c r="H491" s="249">
        <v>706.928</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141</v>
      </c>
      <c r="AU491" s="255" t="s">
        <v>85</v>
      </c>
      <c r="AV491" s="14" t="s">
        <v>85</v>
      </c>
      <c r="AW491" s="14" t="s">
        <v>32</v>
      </c>
      <c r="AX491" s="14" t="s">
        <v>75</v>
      </c>
      <c r="AY491" s="255" t="s">
        <v>133</v>
      </c>
    </row>
    <row r="492" s="13" customFormat="1">
      <c r="A492" s="13"/>
      <c r="B492" s="234"/>
      <c r="C492" s="235"/>
      <c r="D492" s="236" t="s">
        <v>141</v>
      </c>
      <c r="E492" s="237" t="s">
        <v>1</v>
      </c>
      <c r="F492" s="238" t="s">
        <v>1304</v>
      </c>
      <c r="G492" s="235"/>
      <c r="H492" s="237" t="s">
        <v>1</v>
      </c>
      <c r="I492" s="239"/>
      <c r="J492" s="235"/>
      <c r="K492" s="235"/>
      <c r="L492" s="240"/>
      <c r="M492" s="241"/>
      <c r="N492" s="242"/>
      <c r="O492" s="242"/>
      <c r="P492" s="242"/>
      <c r="Q492" s="242"/>
      <c r="R492" s="242"/>
      <c r="S492" s="242"/>
      <c r="T492" s="243"/>
      <c r="U492" s="13"/>
      <c r="V492" s="13"/>
      <c r="W492" s="13"/>
      <c r="X492" s="13"/>
      <c r="Y492" s="13"/>
      <c r="Z492" s="13"/>
      <c r="AA492" s="13"/>
      <c r="AB492" s="13"/>
      <c r="AC492" s="13"/>
      <c r="AD492" s="13"/>
      <c r="AE492" s="13"/>
      <c r="AT492" s="244" t="s">
        <v>141</v>
      </c>
      <c r="AU492" s="244" t="s">
        <v>85</v>
      </c>
      <c r="AV492" s="13" t="s">
        <v>83</v>
      </c>
      <c r="AW492" s="13" t="s">
        <v>32</v>
      </c>
      <c r="AX492" s="13" t="s">
        <v>75</v>
      </c>
      <c r="AY492" s="244" t="s">
        <v>133</v>
      </c>
    </row>
    <row r="493" s="14" customFormat="1">
      <c r="A493" s="14"/>
      <c r="B493" s="245"/>
      <c r="C493" s="246"/>
      <c r="D493" s="236" t="s">
        <v>141</v>
      </c>
      <c r="E493" s="247" t="s">
        <v>1</v>
      </c>
      <c r="F493" s="248" t="s">
        <v>1305</v>
      </c>
      <c r="G493" s="246"/>
      <c r="H493" s="249">
        <v>85.043000000000006</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141</v>
      </c>
      <c r="AU493" s="255" t="s">
        <v>85</v>
      </c>
      <c r="AV493" s="14" t="s">
        <v>85</v>
      </c>
      <c r="AW493" s="14" t="s">
        <v>32</v>
      </c>
      <c r="AX493" s="14" t="s">
        <v>75</v>
      </c>
      <c r="AY493" s="255" t="s">
        <v>133</v>
      </c>
    </row>
    <row r="494" s="13" customFormat="1">
      <c r="A494" s="13"/>
      <c r="B494" s="234"/>
      <c r="C494" s="235"/>
      <c r="D494" s="236" t="s">
        <v>141</v>
      </c>
      <c r="E494" s="237" t="s">
        <v>1</v>
      </c>
      <c r="F494" s="238" t="s">
        <v>1306</v>
      </c>
      <c r="G494" s="235"/>
      <c r="H494" s="237" t="s">
        <v>1</v>
      </c>
      <c r="I494" s="239"/>
      <c r="J494" s="235"/>
      <c r="K494" s="235"/>
      <c r="L494" s="240"/>
      <c r="M494" s="241"/>
      <c r="N494" s="242"/>
      <c r="O494" s="242"/>
      <c r="P494" s="242"/>
      <c r="Q494" s="242"/>
      <c r="R494" s="242"/>
      <c r="S494" s="242"/>
      <c r="T494" s="243"/>
      <c r="U494" s="13"/>
      <c r="V494" s="13"/>
      <c r="W494" s="13"/>
      <c r="X494" s="13"/>
      <c r="Y494" s="13"/>
      <c r="Z494" s="13"/>
      <c r="AA494" s="13"/>
      <c r="AB494" s="13"/>
      <c r="AC494" s="13"/>
      <c r="AD494" s="13"/>
      <c r="AE494" s="13"/>
      <c r="AT494" s="244" t="s">
        <v>141</v>
      </c>
      <c r="AU494" s="244" t="s">
        <v>85</v>
      </c>
      <c r="AV494" s="13" t="s">
        <v>83</v>
      </c>
      <c r="AW494" s="13" t="s">
        <v>32</v>
      </c>
      <c r="AX494" s="13" t="s">
        <v>75</v>
      </c>
      <c r="AY494" s="244" t="s">
        <v>133</v>
      </c>
    </row>
    <row r="495" s="14" customFormat="1">
      <c r="A495" s="14"/>
      <c r="B495" s="245"/>
      <c r="C495" s="246"/>
      <c r="D495" s="236" t="s">
        <v>141</v>
      </c>
      <c r="E495" s="247" t="s">
        <v>1</v>
      </c>
      <c r="F495" s="248" t="s">
        <v>1307</v>
      </c>
      <c r="G495" s="246"/>
      <c r="H495" s="249">
        <v>39.884</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141</v>
      </c>
      <c r="AU495" s="255" t="s">
        <v>85</v>
      </c>
      <c r="AV495" s="14" t="s">
        <v>85</v>
      </c>
      <c r="AW495" s="14" t="s">
        <v>32</v>
      </c>
      <c r="AX495" s="14" t="s">
        <v>75</v>
      </c>
      <c r="AY495" s="255" t="s">
        <v>133</v>
      </c>
    </row>
    <row r="496" s="13" customFormat="1">
      <c r="A496" s="13"/>
      <c r="B496" s="234"/>
      <c r="C496" s="235"/>
      <c r="D496" s="236" t="s">
        <v>141</v>
      </c>
      <c r="E496" s="237" t="s">
        <v>1</v>
      </c>
      <c r="F496" s="238" t="s">
        <v>1308</v>
      </c>
      <c r="G496" s="235"/>
      <c r="H496" s="237" t="s">
        <v>1</v>
      </c>
      <c r="I496" s="239"/>
      <c r="J496" s="235"/>
      <c r="K496" s="235"/>
      <c r="L496" s="240"/>
      <c r="M496" s="241"/>
      <c r="N496" s="242"/>
      <c r="O496" s="242"/>
      <c r="P496" s="242"/>
      <c r="Q496" s="242"/>
      <c r="R496" s="242"/>
      <c r="S496" s="242"/>
      <c r="T496" s="243"/>
      <c r="U496" s="13"/>
      <c r="V496" s="13"/>
      <c r="W496" s="13"/>
      <c r="X496" s="13"/>
      <c r="Y496" s="13"/>
      <c r="Z496" s="13"/>
      <c r="AA496" s="13"/>
      <c r="AB496" s="13"/>
      <c r="AC496" s="13"/>
      <c r="AD496" s="13"/>
      <c r="AE496" s="13"/>
      <c r="AT496" s="244" t="s">
        <v>141</v>
      </c>
      <c r="AU496" s="244" t="s">
        <v>85</v>
      </c>
      <c r="AV496" s="13" t="s">
        <v>83</v>
      </c>
      <c r="AW496" s="13" t="s">
        <v>32</v>
      </c>
      <c r="AX496" s="13" t="s">
        <v>75</v>
      </c>
      <c r="AY496" s="244" t="s">
        <v>133</v>
      </c>
    </row>
    <row r="497" s="14" customFormat="1">
      <c r="A497" s="14"/>
      <c r="B497" s="245"/>
      <c r="C497" s="246"/>
      <c r="D497" s="236" t="s">
        <v>141</v>
      </c>
      <c r="E497" s="247" t="s">
        <v>1</v>
      </c>
      <c r="F497" s="248" t="s">
        <v>1309</v>
      </c>
      <c r="G497" s="246"/>
      <c r="H497" s="249">
        <v>147.994</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141</v>
      </c>
      <c r="AU497" s="255" t="s">
        <v>85</v>
      </c>
      <c r="AV497" s="14" t="s">
        <v>85</v>
      </c>
      <c r="AW497" s="14" t="s">
        <v>32</v>
      </c>
      <c r="AX497" s="14" t="s">
        <v>75</v>
      </c>
      <c r="AY497" s="255" t="s">
        <v>133</v>
      </c>
    </row>
    <row r="498" s="13" customFormat="1">
      <c r="A498" s="13"/>
      <c r="B498" s="234"/>
      <c r="C498" s="235"/>
      <c r="D498" s="236" t="s">
        <v>141</v>
      </c>
      <c r="E498" s="237" t="s">
        <v>1</v>
      </c>
      <c r="F498" s="238" t="s">
        <v>1310</v>
      </c>
      <c r="G498" s="235"/>
      <c r="H498" s="237" t="s">
        <v>1</v>
      </c>
      <c r="I498" s="239"/>
      <c r="J498" s="235"/>
      <c r="K498" s="235"/>
      <c r="L498" s="240"/>
      <c r="M498" s="241"/>
      <c r="N498" s="242"/>
      <c r="O498" s="242"/>
      <c r="P498" s="242"/>
      <c r="Q498" s="242"/>
      <c r="R498" s="242"/>
      <c r="S498" s="242"/>
      <c r="T498" s="243"/>
      <c r="U498" s="13"/>
      <c r="V498" s="13"/>
      <c r="W498" s="13"/>
      <c r="X498" s="13"/>
      <c r="Y498" s="13"/>
      <c r="Z498" s="13"/>
      <c r="AA498" s="13"/>
      <c r="AB498" s="13"/>
      <c r="AC498" s="13"/>
      <c r="AD498" s="13"/>
      <c r="AE498" s="13"/>
      <c r="AT498" s="244" t="s">
        <v>141</v>
      </c>
      <c r="AU498" s="244" t="s">
        <v>85</v>
      </c>
      <c r="AV498" s="13" t="s">
        <v>83</v>
      </c>
      <c r="AW498" s="13" t="s">
        <v>32</v>
      </c>
      <c r="AX498" s="13" t="s">
        <v>75</v>
      </c>
      <c r="AY498" s="244" t="s">
        <v>133</v>
      </c>
    </row>
    <row r="499" s="14" customFormat="1">
      <c r="A499" s="14"/>
      <c r="B499" s="245"/>
      <c r="C499" s="246"/>
      <c r="D499" s="236" t="s">
        <v>141</v>
      </c>
      <c r="E499" s="247" t="s">
        <v>1</v>
      </c>
      <c r="F499" s="248" t="s">
        <v>1311</v>
      </c>
      <c r="G499" s="246"/>
      <c r="H499" s="249">
        <v>135.15799999999999</v>
      </c>
      <c r="I499" s="250"/>
      <c r="J499" s="246"/>
      <c r="K499" s="246"/>
      <c r="L499" s="251"/>
      <c r="M499" s="252"/>
      <c r="N499" s="253"/>
      <c r="O499" s="253"/>
      <c r="P499" s="253"/>
      <c r="Q499" s="253"/>
      <c r="R499" s="253"/>
      <c r="S499" s="253"/>
      <c r="T499" s="254"/>
      <c r="U499" s="14"/>
      <c r="V499" s="14"/>
      <c r="W499" s="14"/>
      <c r="X499" s="14"/>
      <c r="Y499" s="14"/>
      <c r="Z499" s="14"/>
      <c r="AA499" s="14"/>
      <c r="AB499" s="14"/>
      <c r="AC499" s="14"/>
      <c r="AD499" s="14"/>
      <c r="AE499" s="14"/>
      <c r="AT499" s="255" t="s">
        <v>141</v>
      </c>
      <c r="AU499" s="255" t="s">
        <v>85</v>
      </c>
      <c r="AV499" s="14" t="s">
        <v>85</v>
      </c>
      <c r="AW499" s="14" t="s">
        <v>32</v>
      </c>
      <c r="AX499" s="14" t="s">
        <v>75</v>
      </c>
      <c r="AY499" s="255" t="s">
        <v>133</v>
      </c>
    </row>
    <row r="500" s="13" customFormat="1">
      <c r="A500" s="13"/>
      <c r="B500" s="234"/>
      <c r="C500" s="235"/>
      <c r="D500" s="236" t="s">
        <v>141</v>
      </c>
      <c r="E500" s="237" t="s">
        <v>1</v>
      </c>
      <c r="F500" s="238" t="s">
        <v>1312</v>
      </c>
      <c r="G500" s="235"/>
      <c r="H500" s="237" t="s">
        <v>1</v>
      </c>
      <c r="I500" s="239"/>
      <c r="J500" s="235"/>
      <c r="K500" s="235"/>
      <c r="L500" s="240"/>
      <c r="M500" s="241"/>
      <c r="N500" s="242"/>
      <c r="O500" s="242"/>
      <c r="P500" s="242"/>
      <c r="Q500" s="242"/>
      <c r="R500" s="242"/>
      <c r="S500" s="242"/>
      <c r="T500" s="243"/>
      <c r="U500" s="13"/>
      <c r="V500" s="13"/>
      <c r="W500" s="13"/>
      <c r="X500" s="13"/>
      <c r="Y500" s="13"/>
      <c r="Z500" s="13"/>
      <c r="AA500" s="13"/>
      <c r="AB500" s="13"/>
      <c r="AC500" s="13"/>
      <c r="AD500" s="13"/>
      <c r="AE500" s="13"/>
      <c r="AT500" s="244" t="s">
        <v>141</v>
      </c>
      <c r="AU500" s="244" t="s">
        <v>85</v>
      </c>
      <c r="AV500" s="13" t="s">
        <v>83</v>
      </c>
      <c r="AW500" s="13" t="s">
        <v>32</v>
      </c>
      <c r="AX500" s="13" t="s">
        <v>75</v>
      </c>
      <c r="AY500" s="244" t="s">
        <v>133</v>
      </c>
    </row>
    <row r="501" s="14" customFormat="1">
      <c r="A501" s="14"/>
      <c r="B501" s="245"/>
      <c r="C501" s="246"/>
      <c r="D501" s="236" t="s">
        <v>141</v>
      </c>
      <c r="E501" s="247" t="s">
        <v>1</v>
      </c>
      <c r="F501" s="248" t="s">
        <v>1313</v>
      </c>
      <c r="G501" s="246"/>
      <c r="H501" s="249">
        <v>721.178</v>
      </c>
      <c r="I501" s="250"/>
      <c r="J501" s="246"/>
      <c r="K501" s="246"/>
      <c r="L501" s="251"/>
      <c r="M501" s="252"/>
      <c r="N501" s="253"/>
      <c r="O501" s="253"/>
      <c r="P501" s="253"/>
      <c r="Q501" s="253"/>
      <c r="R501" s="253"/>
      <c r="S501" s="253"/>
      <c r="T501" s="254"/>
      <c r="U501" s="14"/>
      <c r="V501" s="14"/>
      <c r="W501" s="14"/>
      <c r="X501" s="14"/>
      <c r="Y501" s="14"/>
      <c r="Z501" s="14"/>
      <c r="AA501" s="14"/>
      <c r="AB501" s="14"/>
      <c r="AC501" s="14"/>
      <c r="AD501" s="14"/>
      <c r="AE501" s="14"/>
      <c r="AT501" s="255" t="s">
        <v>141</v>
      </c>
      <c r="AU501" s="255" t="s">
        <v>85</v>
      </c>
      <c r="AV501" s="14" t="s">
        <v>85</v>
      </c>
      <c r="AW501" s="14" t="s">
        <v>32</v>
      </c>
      <c r="AX501" s="14" t="s">
        <v>75</v>
      </c>
      <c r="AY501" s="255" t="s">
        <v>133</v>
      </c>
    </row>
    <row r="502" s="13" customFormat="1">
      <c r="A502" s="13"/>
      <c r="B502" s="234"/>
      <c r="C502" s="235"/>
      <c r="D502" s="236" t="s">
        <v>141</v>
      </c>
      <c r="E502" s="237" t="s">
        <v>1</v>
      </c>
      <c r="F502" s="238" t="s">
        <v>1314</v>
      </c>
      <c r="G502" s="235"/>
      <c r="H502" s="237" t="s">
        <v>1</v>
      </c>
      <c r="I502" s="239"/>
      <c r="J502" s="235"/>
      <c r="K502" s="235"/>
      <c r="L502" s="240"/>
      <c r="M502" s="241"/>
      <c r="N502" s="242"/>
      <c r="O502" s="242"/>
      <c r="P502" s="242"/>
      <c r="Q502" s="242"/>
      <c r="R502" s="242"/>
      <c r="S502" s="242"/>
      <c r="T502" s="243"/>
      <c r="U502" s="13"/>
      <c r="V502" s="13"/>
      <c r="W502" s="13"/>
      <c r="X502" s="13"/>
      <c r="Y502" s="13"/>
      <c r="Z502" s="13"/>
      <c r="AA502" s="13"/>
      <c r="AB502" s="13"/>
      <c r="AC502" s="13"/>
      <c r="AD502" s="13"/>
      <c r="AE502" s="13"/>
      <c r="AT502" s="244" t="s">
        <v>141</v>
      </c>
      <c r="AU502" s="244" t="s">
        <v>85</v>
      </c>
      <c r="AV502" s="13" t="s">
        <v>83</v>
      </c>
      <c r="AW502" s="13" t="s">
        <v>32</v>
      </c>
      <c r="AX502" s="13" t="s">
        <v>75</v>
      </c>
      <c r="AY502" s="244" t="s">
        <v>133</v>
      </c>
    </row>
    <row r="503" s="14" customFormat="1">
      <c r="A503" s="14"/>
      <c r="B503" s="245"/>
      <c r="C503" s="246"/>
      <c r="D503" s="236" t="s">
        <v>141</v>
      </c>
      <c r="E503" s="247" t="s">
        <v>1</v>
      </c>
      <c r="F503" s="248" t="s">
        <v>1315</v>
      </c>
      <c r="G503" s="246"/>
      <c r="H503" s="249">
        <v>88.477000000000004</v>
      </c>
      <c r="I503" s="250"/>
      <c r="J503" s="246"/>
      <c r="K503" s="246"/>
      <c r="L503" s="251"/>
      <c r="M503" s="252"/>
      <c r="N503" s="253"/>
      <c r="O503" s="253"/>
      <c r="P503" s="253"/>
      <c r="Q503" s="253"/>
      <c r="R503" s="253"/>
      <c r="S503" s="253"/>
      <c r="T503" s="254"/>
      <c r="U503" s="14"/>
      <c r="V503" s="14"/>
      <c r="W503" s="14"/>
      <c r="X503" s="14"/>
      <c r="Y503" s="14"/>
      <c r="Z503" s="14"/>
      <c r="AA503" s="14"/>
      <c r="AB503" s="14"/>
      <c r="AC503" s="14"/>
      <c r="AD503" s="14"/>
      <c r="AE503" s="14"/>
      <c r="AT503" s="255" t="s">
        <v>141</v>
      </c>
      <c r="AU503" s="255" t="s">
        <v>85</v>
      </c>
      <c r="AV503" s="14" t="s">
        <v>85</v>
      </c>
      <c r="AW503" s="14" t="s">
        <v>32</v>
      </c>
      <c r="AX503" s="14" t="s">
        <v>75</v>
      </c>
      <c r="AY503" s="255" t="s">
        <v>133</v>
      </c>
    </row>
    <row r="504" s="13" customFormat="1">
      <c r="A504" s="13"/>
      <c r="B504" s="234"/>
      <c r="C504" s="235"/>
      <c r="D504" s="236" t="s">
        <v>141</v>
      </c>
      <c r="E504" s="237" t="s">
        <v>1</v>
      </c>
      <c r="F504" s="238" t="s">
        <v>1316</v>
      </c>
      <c r="G504" s="235"/>
      <c r="H504" s="237" t="s">
        <v>1</v>
      </c>
      <c r="I504" s="239"/>
      <c r="J504" s="235"/>
      <c r="K504" s="235"/>
      <c r="L504" s="240"/>
      <c r="M504" s="241"/>
      <c r="N504" s="242"/>
      <c r="O504" s="242"/>
      <c r="P504" s="242"/>
      <c r="Q504" s="242"/>
      <c r="R504" s="242"/>
      <c r="S504" s="242"/>
      <c r="T504" s="243"/>
      <c r="U504" s="13"/>
      <c r="V504" s="13"/>
      <c r="W504" s="13"/>
      <c r="X504" s="13"/>
      <c r="Y504" s="13"/>
      <c r="Z504" s="13"/>
      <c r="AA504" s="13"/>
      <c r="AB504" s="13"/>
      <c r="AC504" s="13"/>
      <c r="AD504" s="13"/>
      <c r="AE504" s="13"/>
      <c r="AT504" s="244" t="s">
        <v>141</v>
      </c>
      <c r="AU504" s="244" t="s">
        <v>85</v>
      </c>
      <c r="AV504" s="13" t="s">
        <v>83</v>
      </c>
      <c r="AW504" s="13" t="s">
        <v>32</v>
      </c>
      <c r="AX504" s="13" t="s">
        <v>75</v>
      </c>
      <c r="AY504" s="244" t="s">
        <v>133</v>
      </c>
    </row>
    <row r="505" s="14" customFormat="1">
      <c r="A505" s="14"/>
      <c r="B505" s="245"/>
      <c r="C505" s="246"/>
      <c r="D505" s="236" t="s">
        <v>141</v>
      </c>
      <c r="E505" s="247" t="s">
        <v>1</v>
      </c>
      <c r="F505" s="248" t="s">
        <v>1317</v>
      </c>
      <c r="G505" s="246"/>
      <c r="H505" s="249">
        <v>376.92200000000003</v>
      </c>
      <c r="I505" s="250"/>
      <c r="J505" s="246"/>
      <c r="K505" s="246"/>
      <c r="L505" s="251"/>
      <c r="M505" s="252"/>
      <c r="N505" s="253"/>
      <c r="O505" s="253"/>
      <c r="P505" s="253"/>
      <c r="Q505" s="253"/>
      <c r="R505" s="253"/>
      <c r="S505" s="253"/>
      <c r="T505" s="254"/>
      <c r="U505" s="14"/>
      <c r="V505" s="14"/>
      <c r="W505" s="14"/>
      <c r="X505" s="14"/>
      <c r="Y505" s="14"/>
      <c r="Z505" s="14"/>
      <c r="AA505" s="14"/>
      <c r="AB505" s="14"/>
      <c r="AC505" s="14"/>
      <c r="AD505" s="14"/>
      <c r="AE505" s="14"/>
      <c r="AT505" s="255" t="s">
        <v>141</v>
      </c>
      <c r="AU505" s="255" t="s">
        <v>85</v>
      </c>
      <c r="AV505" s="14" t="s">
        <v>85</v>
      </c>
      <c r="AW505" s="14" t="s">
        <v>32</v>
      </c>
      <c r="AX505" s="14" t="s">
        <v>75</v>
      </c>
      <c r="AY505" s="255" t="s">
        <v>133</v>
      </c>
    </row>
    <row r="506" s="13" customFormat="1">
      <c r="A506" s="13"/>
      <c r="B506" s="234"/>
      <c r="C506" s="235"/>
      <c r="D506" s="236" t="s">
        <v>141</v>
      </c>
      <c r="E506" s="237" t="s">
        <v>1</v>
      </c>
      <c r="F506" s="238" t="s">
        <v>1318</v>
      </c>
      <c r="G506" s="235"/>
      <c r="H506" s="237" t="s">
        <v>1</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141</v>
      </c>
      <c r="AU506" s="244" t="s">
        <v>85</v>
      </c>
      <c r="AV506" s="13" t="s">
        <v>83</v>
      </c>
      <c r="AW506" s="13" t="s">
        <v>32</v>
      </c>
      <c r="AX506" s="13" t="s">
        <v>75</v>
      </c>
      <c r="AY506" s="244" t="s">
        <v>133</v>
      </c>
    </row>
    <row r="507" s="14" customFormat="1">
      <c r="A507" s="14"/>
      <c r="B507" s="245"/>
      <c r="C507" s="246"/>
      <c r="D507" s="236" t="s">
        <v>141</v>
      </c>
      <c r="E507" s="247" t="s">
        <v>1</v>
      </c>
      <c r="F507" s="248" t="s">
        <v>1319</v>
      </c>
      <c r="G507" s="246"/>
      <c r="H507" s="249">
        <v>55.351999999999997</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141</v>
      </c>
      <c r="AU507" s="255" t="s">
        <v>85</v>
      </c>
      <c r="AV507" s="14" t="s">
        <v>85</v>
      </c>
      <c r="AW507" s="14" t="s">
        <v>32</v>
      </c>
      <c r="AX507" s="14" t="s">
        <v>75</v>
      </c>
      <c r="AY507" s="255" t="s">
        <v>133</v>
      </c>
    </row>
    <row r="508" s="13" customFormat="1">
      <c r="A508" s="13"/>
      <c r="B508" s="234"/>
      <c r="C508" s="235"/>
      <c r="D508" s="236" t="s">
        <v>141</v>
      </c>
      <c r="E508" s="237" t="s">
        <v>1</v>
      </c>
      <c r="F508" s="238" t="s">
        <v>1320</v>
      </c>
      <c r="G508" s="235"/>
      <c r="H508" s="237" t="s">
        <v>1</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141</v>
      </c>
      <c r="AU508" s="244" t="s">
        <v>85</v>
      </c>
      <c r="AV508" s="13" t="s">
        <v>83</v>
      </c>
      <c r="AW508" s="13" t="s">
        <v>32</v>
      </c>
      <c r="AX508" s="13" t="s">
        <v>75</v>
      </c>
      <c r="AY508" s="244" t="s">
        <v>133</v>
      </c>
    </row>
    <row r="509" s="14" customFormat="1">
      <c r="A509" s="14"/>
      <c r="B509" s="245"/>
      <c r="C509" s="246"/>
      <c r="D509" s="236" t="s">
        <v>141</v>
      </c>
      <c r="E509" s="247" t="s">
        <v>1</v>
      </c>
      <c r="F509" s="248" t="s">
        <v>1321</v>
      </c>
      <c r="G509" s="246"/>
      <c r="H509" s="249">
        <v>90.173000000000002</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141</v>
      </c>
      <c r="AU509" s="255" t="s">
        <v>85</v>
      </c>
      <c r="AV509" s="14" t="s">
        <v>85</v>
      </c>
      <c r="AW509" s="14" t="s">
        <v>32</v>
      </c>
      <c r="AX509" s="14" t="s">
        <v>75</v>
      </c>
      <c r="AY509" s="255" t="s">
        <v>133</v>
      </c>
    </row>
    <row r="510" s="16" customFormat="1">
      <c r="A510" s="16"/>
      <c r="B510" s="267"/>
      <c r="C510" s="268"/>
      <c r="D510" s="236" t="s">
        <v>141</v>
      </c>
      <c r="E510" s="269" t="s">
        <v>1</v>
      </c>
      <c r="F510" s="270" t="s">
        <v>214</v>
      </c>
      <c r="G510" s="268"/>
      <c r="H510" s="271">
        <v>7590.8419999999987</v>
      </c>
      <c r="I510" s="272"/>
      <c r="J510" s="268"/>
      <c r="K510" s="268"/>
      <c r="L510" s="273"/>
      <c r="M510" s="274"/>
      <c r="N510" s="275"/>
      <c r="O510" s="275"/>
      <c r="P510" s="275"/>
      <c r="Q510" s="275"/>
      <c r="R510" s="275"/>
      <c r="S510" s="275"/>
      <c r="T510" s="276"/>
      <c r="U510" s="16"/>
      <c r="V510" s="16"/>
      <c r="W510" s="16"/>
      <c r="X510" s="16"/>
      <c r="Y510" s="16"/>
      <c r="Z510" s="16"/>
      <c r="AA510" s="16"/>
      <c r="AB510" s="16"/>
      <c r="AC510" s="16"/>
      <c r="AD510" s="16"/>
      <c r="AE510" s="16"/>
      <c r="AT510" s="277" t="s">
        <v>141</v>
      </c>
      <c r="AU510" s="277" t="s">
        <v>85</v>
      </c>
      <c r="AV510" s="16" t="s">
        <v>153</v>
      </c>
      <c r="AW510" s="16" t="s">
        <v>32</v>
      </c>
      <c r="AX510" s="16" t="s">
        <v>75</v>
      </c>
      <c r="AY510" s="277" t="s">
        <v>133</v>
      </c>
    </row>
    <row r="511" s="13" customFormat="1">
      <c r="A511" s="13"/>
      <c r="B511" s="234"/>
      <c r="C511" s="235"/>
      <c r="D511" s="236" t="s">
        <v>141</v>
      </c>
      <c r="E511" s="237" t="s">
        <v>1</v>
      </c>
      <c r="F511" s="238" t="s">
        <v>212</v>
      </c>
      <c r="G511" s="235"/>
      <c r="H511" s="237" t="s">
        <v>1</v>
      </c>
      <c r="I511" s="239"/>
      <c r="J511" s="235"/>
      <c r="K511" s="235"/>
      <c r="L511" s="240"/>
      <c r="M511" s="241"/>
      <c r="N511" s="242"/>
      <c r="O511" s="242"/>
      <c r="P511" s="242"/>
      <c r="Q511" s="242"/>
      <c r="R511" s="242"/>
      <c r="S511" s="242"/>
      <c r="T511" s="243"/>
      <c r="U511" s="13"/>
      <c r="V511" s="13"/>
      <c r="W511" s="13"/>
      <c r="X511" s="13"/>
      <c r="Y511" s="13"/>
      <c r="Z511" s="13"/>
      <c r="AA511" s="13"/>
      <c r="AB511" s="13"/>
      <c r="AC511" s="13"/>
      <c r="AD511" s="13"/>
      <c r="AE511" s="13"/>
      <c r="AT511" s="244" t="s">
        <v>141</v>
      </c>
      <c r="AU511" s="244" t="s">
        <v>85</v>
      </c>
      <c r="AV511" s="13" t="s">
        <v>83</v>
      </c>
      <c r="AW511" s="13" t="s">
        <v>32</v>
      </c>
      <c r="AX511" s="13" t="s">
        <v>75</v>
      </c>
      <c r="AY511" s="244" t="s">
        <v>133</v>
      </c>
    </row>
    <row r="512" s="13" customFormat="1">
      <c r="A512" s="13"/>
      <c r="B512" s="234"/>
      <c r="C512" s="235"/>
      <c r="D512" s="236" t="s">
        <v>141</v>
      </c>
      <c r="E512" s="237" t="s">
        <v>1</v>
      </c>
      <c r="F512" s="238" t="s">
        <v>1322</v>
      </c>
      <c r="G512" s="235"/>
      <c r="H512" s="237" t="s">
        <v>1</v>
      </c>
      <c r="I512" s="239"/>
      <c r="J512" s="235"/>
      <c r="K512" s="235"/>
      <c r="L512" s="240"/>
      <c r="M512" s="241"/>
      <c r="N512" s="242"/>
      <c r="O512" s="242"/>
      <c r="P512" s="242"/>
      <c r="Q512" s="242"/>
      <c r="R512" s="242"/>
      <c r="S512" s="242"/>
      <c r="T512" s="243"/>
      <c r="U512" s="13"/>
      <c r="V512" s="13"/>
      <c r="W512" s="13"/>
      <c r="X512" s="13"/>
      <c r="Y512" s="13"/>
      <c r="Z512" s="13"/>
      <c r="AA512" s="13"/>
      <c r="AB512" s="13"/>
      <c r="AC512" s="13"/>
      <c r="AD512" s="13"/>
      <c r="AE512" s="13"/>
      <c r="AT512" s="244" t="s">
        <v>141</v>
      </c>
      <c r="AU512" s="244" t="s">
        <v>85</v>
      </c>
      <c r="AV512" s="13" t="s">
        <v>83</v>
      </c>
      <c r="AW512" s="13" t="s">
        <v>32</v>
      </c>
      <c r="AX512" s="13" t="s">
        <v>75</v>
      </c>
      <c r="AY512" s="244" t="s">
        <v>133</v>
      </c>
    </row>
    <row r="513" s="14" customFormat="1">
      <c r="A513" s="14"/>
      <c r="B513" s="245"/>
      <c r="C513" s="246"/>
      <c r="D513" s="236" t="s">
        <v>141</v>
      </c>
      <c r="E513" s="247" t="s">
        <v>1</v>
      </c>
      <c r="F513" s="248" t="s">
        <v>1323</v>
      </c>
      <c r="G513" s="246"/>
      <c r="H513" s="249">
        <v>499.34899999999999</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141</v>
      </c>
      <c r="AU513" s="255" t="s">
        <v>85</v>
      </c>
      <c r="AV513" s="14" t="s">
        <v>85</v>
      </c>
      <c r="AW513" s="14" t="s">
        <v>32</v>
      </c>
      <c r="AX513" s="14" t="s">
        <v>75</v>
      </c>
      <c r="AY513" s="255" t="s">
        <v>133</v>
      </c>
    </row>
    <row r="514" s="13" customFormat="1">
      <c r="A514" s="13"/>
      <c r="B514" s="234"/>
      <c r="C514" s="235"/>
      <c r="D514" s="236" t="s">
        <v>141</v>
      </c>
      <c r="E514" s="237" t="s">
        <v>1</v>
      </c>
      <c r="F514" s="238" t="s">
        <v>1324</v>
      </c>
      <c r="G514" s="235"/>
      <c r="H514" s="237" t="s">
        <v>1</v>
      </c>
      <c r="I514" s="239"/>
      <c r="J514" s="235"/>
      <c r="K514" s="235"/>
      <c r="L514" s="240"/>
      <c r="M514" s="241"/>
      <c r="N514" s="242"/>
      <c r="O514" s="242"/>
      <c r="P514" s="242"/>
      <c r="Q514" s="242"/>
      <c r="R514" s="242"/>
      <c r="S514" s="242"/>
      <c r="T514" s="243"/>
      <c r="U514" s="13"/>
      <c r="V514" s="13"/>
      <c r="W514" s="13"/>
      <c r="X514" s="13"/>
      <c r="Y514" s="13"/>
      <c r="Z514" s="13"/>
      <c r="AA514" s="13"/>
      <c r="AB514" s="13"/>
      <c r="AC514" s="13"/>
      <c r="AD514" s="13"/>
      <c r="AE514" s="13"/>
      <c r="AT514" s="244" t="s">
        <v>141</v>
      </c>
      <c r="AU514" s="244" t="s">
        <v>85</v>
      </c>
      <c r="AV514" s="13" t="s">
        <v>83</v>
      </c>
      <c r="AW514" s="13" t="s">
        <v>32</v>
      </c>
      <c r="AX514" s="13" t="s">
        <v>75</v>
      </c>
      <c r="AY514" s="244" t="s">
        <v>133</v>
      </c>
    </row>
    <row r="515" s="14" customFormat="1">
      <c r="A515" s="14"/>
      <c r="B515" s="245"/>
      <c r="C515" s="246"/>
      <c r="D515" s="236" t="s">
        <v>141</v>
      </c>
      <c r="E515" s="247" t="s">
        <v>1</v>
      </c>
      <c r="F515" s="248" t="s">
        <v>1325</v>
      </c>
      <c r="G515" s="246"/>
      <c r="H515" s="249">
        <v>-2058.7919999999999</v>
      </c>
      <c r="I515" s="250"/>
      <c r="J515" s="246"/>
      <c r="K515" s="246"/>
      <c r="L515" s="251"/>
      <c r="M515" s="252"/>
      <c r="N515" s="253"/>
      <c r="O515" s="253"/>
      <c r="P515" s="253"/>
      <c r="Q515" s="253"/>
      <c r="R515" s="253"/>
      <c r="S515" s="253"/>
      <c r="T515" s="254"/>
      <c r="U515" s="14"/>
      <c r="V515" s="14"/>
      <c r="W515" s="14"/>
      <c r="X515" s="14"/>
      <c r="Y515" s="14"/>
      <c r="Z515" s="14"/>
      <c r="AA515" s="14"/>
      <c r="AB515" s="14"/>
      <c r="AC515" s="14"/>
      <c r="AD515" s="14"/>
      <c r="AE515" s="14"/>
      <c r="AT515" s="255" t="s">
        <v>141</v>
      </c>
      <c r="AU515" s="255" t="s">
        <v>85</v>
      </c>
      <c r="AV515" s="14" t="s">
        <v>85</v>
      </c>
      <c r="AW515" s="14" t="s">
        <v>32</v>
      </c>
      <c r="AX515" s="14" t="s">
        <v>75</v>
      </c>
      <c r="AY515" s="255" t="s">
        <v>133</v>
      </c>
    </row>
    <row r="516" s="14" customFormat="1">
      <c r="A516" s="14"/>
      <c r="B516" s="245"/>
      <c r="C516" s="246"/>
      <c r="D516" s="236" t="s">
        <v>141</v>
      </c>
      <c r="E516" s="247" t="s">
        <v>1</v>
      </c>
      <c r="F516" s="248" t="s">
        <v>1326</v>
      </c>
      <c r="G516" s="246"/>
      <c r="H516" s="249">
        <v>5001.8770000000004</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141</v>
      </c>
      <c r="AU516" s="255" t="s">
        <v>85</v>
      </c>
      <c r="AV516" s="14" t="s">
        <v>85</v>
      </c>
      <c r="AW516" s="14" t="s">
        <v>32</v>
      </c>
      <c r="AX516" s="14" t="s">
        <v>75</v>
      </c>
      <c r="AY516" s="255" t="s">
        <v>133</v>
      </c>
    </row>
    <row r="517" s="13" customFormat="1">
      <c r="A517" s="13"/>
      <c r="B517" s="234"/>
      <c r="C517" s="235"/>
      <c r="D517" s="236" t="s">
        <v>141</v>
      </c>
      <c r="E517" s="237" t="s">
        <v>1</v>
      </c>
      <c r="F517" s="238" t="s">
        <v>1237</v>
      </c>
      <c r="G517" s="235"/>
      <c r="H517" s="237" t="s">
        <v>1</v>
      </c>
      <c r="I517" s="239"/>
      <c r="J517" s="235"/>
      <c r="K517" s="235"/>
      <c r="L517" s="240"/>
      <c r="M517" s="241"/>
      <c r="N517" s="242"/>
      <c r="O517" s="242"/>
      <c r="P517" s="242"/>
      <c r="Q517" s="242"/>
      <c r="R517" s="242"/>
      <c r="S517" s="242"/>
      <c r="T517" s="243"/>
      <c r="U517" s="13"/>
      <c r="V517" s="13"/>
      <c r="W517" s="13"/>
      <c r="X517" s="13"/>
      <c r="Y517" s="13"/>
      <c r="Z517" s="13"/>
      <c r="AA517" s="13"/>
      <c r="AB517" s="13"/>
      <c r="AC517" s="13"/>
      <c r="AD517" s="13"/>
      <c r="AE517" s="13"/>
      <c r="AT517" s="244" t="s">
        <v>141</v>
      </c>
      <c r="AU517" s="244" t="s">
        <v>85</v>
      </c>
      <c r="AV517" s="13" t="s">
        <v>83</v>
      </c>
      <c r="AW517" s="13" t="s">
        <v>32</v>
      </c>
      <c r="AX517" s="13" t="s">
        <v>75</v>
      </c>
      <c r="AY517" s="244" t="s">
        <v>133</v>
      </c>
    </row>
    <row r="518" s="13" customFormat="1">
      <c r="A518" s="13"/>
      <c r="B518" s="234"/>
      <c r="C518" s="235"/>
      <c r="D518" s="236" t="s">
        <v>141</v>
      </c>
      <c r="E518" s="237" t="s">
        <v>1</v>
      </c>
      <c r="F518" s="238" t="s">
        <v>1339</v>
      </c>
      <c r="G518" s="235"/>
      <c r="H518" s="237" t="s">
        <v>1</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141</v>
      </c>
      <c r="AU518" s="244" t="s">
        <v>85</v>
      </c>
      <c r="AV518" s="13" t="s">
        <v>83</v>
      </c>
      <c r="AW518" s="13" t="s">
        <v>32</v>
      </c>
      <c r="AX518" s="13" t="s">
        <v>75</v>
      </c>
      <c r="AY518" s="244" t="s">
        <v>133</v>
      </c>
    </row>
    <row r="519" s="14" customFormat="1">
      <c r="A519" s="14"/>
      <c r="B519" s="245"/>
      <c r="C519" s="246"/>
      <c r="D519" s="236" t="s">
        <v>141</v>
      </c>
      <c r="E519" s="247" t="s">
        <v>1</v>
      </c>
      <c r="F519" s="248" t="s">
        <v>1340</v>
      </c>
      <c r="G519" s="246"/>
      <c r="H519" s="249">
        <v>99.870000000000005</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141</v>
      </c>
      <c r="AU519" s="255" t="s">
        <v>85</v>
      </c>
      <c r="AV519" s="14" t="s">
        <v>85</v>
      </c>
      <c r="AW519" s="14" t="s">
        <v>32</v>
      </c>
      <c r="AX519" s="14" t="s">
        <v>75</v>
      </c>
      <c r="AY519" s="255" t="s">
        <v>133</v>
      </c>
    </row>
    <row r="520" s="13" customFormat="1">
      <c r="A520" s="13"/>
      <c r="B520" s="234"/>
      <c r="C520" s="235"/>
      <c r="D520" s="236" t="s">
        <v>141</v>
      </c>
      <c r="E520" s="237" t="s">
        <v>1</v>
      </c>
      <c r="F520" s="238" t="s">
        <v>1259</v>
      </c>
      <c r="G520" s="235"/>
      <c r="H520" s="237" t="s">
        <v>1</v>
      </c>
      <c r="I520" s="239"/>
      <c r="J520" s="235"/>
      <c r="K520" s="235"/>
      <c r="L520" s="240"/>
      <c r="M520" s="241"/>
      <c r="N520" s="242"/>
      <c r="O520" s="242"/>
      <c r="P520" s="242"/>
      <c r="Q520" s="242"/>
      <c r="R520" s="242"/>
      <c r="S520" s="242"/>
      <c r="T520" s="243"/>
      <c r="U520" s="13"/>
      <c r="V520" s="13"/>
      <c r="W520" s="13"/>
      <c r="X520" s="13"/>
      <c r="Y520" s="13"/>
      <c r="Z520" s="13"/>
      <c r="AA520" s="13"/>
      <c r="AB520" s="13"/>
      <c r="AC520" s="13"/>
      <c r="AD520" s="13"/>
      <c r="AE520" s="13"/>
      <c r="AT520" s="244" t="s">
        <v>141</v>
      </c>
      <c r="AU520" s="244" t="s">
        <v>85</v>
      </c>
      <c r="AV520" s="13" t="s">
        <v>83</v>
      </c>
      <c r="AW520" s="13" t="s">
        <v>32</v>
      </c>
      <c r="AX520" s="13" t="s">
        <v>75</v>
      </c>
      <c r="AY520" s="244" t="s">
        <v>133</v>
      </c>
    </row>
    <row r="521" s="14" customFormat="1">
      <c r="A521" s="14"/>
      <c r="B521" s="245"/>
      <c r="C521" s="246"/>
      <c r="D521" s="236" t="s">
        <v>141</v>
      </c>
      <c r="E521" s="247" t="s">
        <v>1</v>
      </c>
      <c r="F521" s="248" t="s">
        <v>1341</v>
      </c>
      <c r="G521" s="246"/>
      <c r="H521" s="249">
        <v>1250.4690000000001</v>
      </c>
      <c r="I521" s="250"/>
      <c r="J521" s="246"/>
      <c r="K521" s="246"/>
      <c r="L521" s="251"/>
      <c r="M521" s="252"/>
      <c r="N521" s="253"/>
      <c r="O521" s="253"/>
      <c r="P521" s="253"/>
      <c r="Q521" s="253"/>
      <c r="R521" s="253"/>
      <c r="S521" s="253"/>
      <c r="T521" s="254"/>
      <c r="U521" s="14"/>
      <c r="V521" s="14"/>
      <c r="W521" s="14"/>
      <c r="X521" s="14"/>
      <c r="Y521" s="14"/>
      <c r="Z521" s="14"/>
      <c r="AA521" s="14"/>
      <c r="AB521" s="14"/>
      <c r="AC521" s="14"/>
      <c r="AD521" s="14"/>
      <c r="AE521" s="14"/>
      <c r="AT521" s="255" t="s">
        <v>141</v>
      </c>
      <c r="AU521" s="255" t="s">
        <v>85</v>
      </c>
      <c r="AV521" s="14" t="s">
        <v>85</v>
      </c>
      <c r="AW521" s="14" t="s">
        <v>32</v>
      </c>
      <c r="AX521" s="14" t="s">
        <v>75</v>
      </c>
      <c r="AY521" s="255" t="s">
        <v>133</v>
      </c>
    </row>
    <row r="522" s="13" customFormat="1">
      <c r="A522" s="13"/>
      <c r="B522" s="234"/>
      <c r="C522" s="235"/>
      <c r="D522" s="236" t="s">
        <v>141</v>
      </c>
      <c r="E522" s="237" t="s">
        <v>1</v>
      </c>
      <c r="F522" s="238" t="s">
        <v>1342</v>
      </c>
      <c r="G522" s="235"/>
      <c r="H522" s="237" t="s">
        <v>1</v>
      </c>
      <c r="I522" s="239"/>
      <c r="J522" s="235"/>
      <c r="K522" s="235"/>
      <c r="L522" s="240"/>
      <c r="M522" s="241"/>
      <c r="N522" s="242"/>
      <c r="O522" s="242"/>
      <c r="P522" s="242"/>
      <c r="Q522" s="242"/>
      <c r="R522" s="242"/>
      <c r="S522" s="242"/>
      <c r="T522" s="243"/>
      <c r="U522" s="13"/>
      <c r="V522" s="13"/>
      <c r="W522" s="13"/>
      <c r="X522" s="13"/>
      <c r="Y522" s="13"/>
      <c r="Z522" s="13"/>
      <c r="AA522" s="13"/>
      <c r="AB522" s="13"/>
      <c r="AC522" s="13"/>
      <c r="AD522" s="13"/>
      <c r="AE522" s="13"/>
      <c r="AT522" s="244" t="s">
        <v>141</v>
      </c>
      <c r="AU522" s="244" t="s">
        <v>85</v>
      </c>
      <c r="AV522" s="13" t="s">
        <v>83</v>
      </c>
      <c r="AW522" s="13" t="s">
        <v>32</v>
      </c>
      <c r="AX522" s="13" t="s">
        <v>75</v>
      </c>
      <c r="AY522" s="244" t="s">
        <v>133</v>
      </c>
    </row>
    <row r="523" s="14" customFormat="1">
      <c r="A523" s="14"/>
      <c r="B523" s="245"/>
      <c r="C523" s="246"/>
      <c r="D523" s="236" t="s">
        <v>141</v>
      </c>
      <c r="E523" s="247" t="s">
        <v>1</v>
      </c>
      <c r="F523" s="248" t="s">
        <v>1343</v>
      </c>
      <c r="G523" s="246"/>
      <c r="H523" s="249">
        <v>1350.3389999999999</v>
      </c>
      <c r="I523" s="250"/>
      <c r="J523" s="246"/>
      <c r="K523" s="246"/>
      <c r="L523" s="251"/>
      <c r="M523" s="252"/>
      <c r="N523" s="253"/>
      <c r="O523" s="253"/>
      <c r="P523" s="253"/>
      <c r="Q523" s="253"/>
      <c r="R523" s="253"/>
      <c r="S523" s="253"/>
      <c r="T523" s="254"/>
      <c r="U523" s="14"/>
      <c r="V523" s="14"/>
      <c r="W523" s="14"/>
      <c r="X523" s="14"/>
      <c r="Y523" s="14"/>
      <c r="Z523" s="14"/>
      <c r="AA523" s="14"/>
      <c r="AB523" s="14"/>
      <c r="AC523" s="14"/>
      <c r="AD523" s="14"/>
      <c r="AE523" s="14"/>
      <c r="AT523" s="255" t="s">
        <v>141</v>
      </c>
      <c r="AU523" s="255" t="s">
        <v>85</v>
      </c>
      <c r="AV523" s="14" t="s">
        <v>85</v>
      </c>
      <c r="AW523" s="14" t="s">
        <v>32</v>
      </c>
      <c r="AX523" s="14" t="s">
        <v>83</v>
      </c>
      <c r="AY523" s="255" t="s">
        <v>133</v>
      </c>
    </row>
    <row r="524" s="2" customFormat="1" ht="24.15" customHeight="1">
      <c r="A524" s="39"/>
      <c r="B524" s="40"/>
      <c r="C524" s="220" t="s">
        <v>280</v>
      </c>
      <c r="D524" s="220" t="s">
        <v>135</v>
      </c>
      <c r="E524" s="221" t="s">
        <v>229</v>
      </c>
      <c r="F524" s="222" t="s">
        <v>230</v>
      </c>
      <c r="G524" s="223" t="s">
        <v>203</v>
      </c>
      <c r="H524" s="224">
        <v>775.24900000000002</v>
      </c>
      <c r="I524" s="225"/>
      <c r="J524" s="226">
        <f>ROUND(I524*H524,2)</f>
        <v>0</v>
      </c>
      <c r="K524" s="227"/>
      <c r="L524" s="45"/>
      <c r="M524" s="228" t="s">
        <v>1</v>
      </c>
      <c r="N524" s="229" t="s">
        <v>40</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139</v>
      </c>
      <c r="AT524" s="232" t="s">
        <v>135</v>
      </c>
      <c r="AU524" s="232" t="s">
        <v>85</v>
      </c>
      <c r="AY524" s="18" t="s">
        <v>133</v>
      </c>
      <c r="BE524" s="233">
        <f>IF(N524="základní",J524,0)</f>
        <v>0</v>
      </c>
      <c r="BF524" s="233">
        <f>IF(N524="snížená",J524,0)</f>
        <v>0</v>
      </c>
      <c r="BG524" s="233">
        <f>IF(N524="zákl. přenesená",J524,0)</f>
        <v>0</v>
      </c>
      <c r="BH524" s="233">
        <f>IF(N524="sníž. přenesená",J524,0)</f>
        <v>0</v>
      </c>
      <c r="BI524" s="233">
        <f>IF(N524="nulová",J524,0)</f>
        <v>0</v>
      </c>
      <c r="BJ524" s="18" t="s">
        <v>83</v>
      </c>
      <c r="BK524" s="233">
        <f>ROUND(I524*H524,2)</f>
        <v>0</v>
      </c>
      <c r="BL524" s="18" t="s">
        <v>139</v>
      </c>
      <c r="BM524" s="232" t="s">
        <v>1344</v>
      </c>
    </row>
    <row r="525" s="13" customFormat="1">
      <c r="A525" s="13"/>
      <c r="B525" s="234"/>
      <c r="C525" s="235"/>
      <c r="D525" s="236" t="s">
        <v>141</v>
      </c>
      <c r="E525" s="237" t="s">
        <v>1</v>
      </c>
      <c r="F525" s="238" t="s">
        <v>1280</v>
      </c>
      <c r="G525" s="235"/>
      <c r="H525" s="237" t="s">
        <v>1</v>
      </c>
      <c r="I525" s="239"/>
      <c r="J525" s="235"/>
      <c r="K525" s="235"/>
      <c r="L525" s="240"/>
      <c r="M525" s="241"/>
      <c r="N525" s="242"/>
      <c r="O525" s="242"/>
      <c r="P525" s="242"/>
      <c r="Q525" s="242"/>
      <c r="R525" s="242"/>
      <c r="S525" s="242"/>
      <c r="T525" s="243"/>
      <c r="U525" s="13"/>
      <c r="V525" s="13"/>
      <c r="W525" s="13"/>
      <c r="X525" s="13"/>
      <c r="Y525" s="13"/>
      <c r="Z525" s="13"/>
      <c r="AA525" s="13"/>
      <c r="AB525" s="13"/>
      <c r="AC525" s="13"/>
      <c r="AD525" s="13"/>
      <c r="AE525" s="13"/>
      <c r="AT525" s="244" t="s">
        <v>141</v>
      </c>
      <c r="AU525" s="244" t="s">
        <v>85</v>
      </c>
      <c r="AV525" s="13" t="s">
        <v>83</v>
      </c>
      <c r="AW525" s="13" t="s">
        <v>32</v>
      </c>
      <c r="AX525" s="13" t="s">
        <v>75</v>
      </c>
      <c r="AY525" s="244" t="s">
        <v>133</v>
      </c>
    </row>
    <row r="526" s="13" customFormat="1">
      <c r="A526" s="13"/>
      <c r="B526" s="234"/>
      <c r="C526" s="235"/>
      <c r="D526" s="236" t="s">
        <v>141</v>
      </c>
      <c r="E526" s="237" t="s">
        <v>1</v>
      </c>
      <c r="F526" s="238" t="s">
        <v>1281</v>
      </c>
      <c r="G526" s="235"/>
      <c r="H526" s="237" t="s">
        <v>1</v>
      </c>
      <c r="I526" s="239"/>
      <c r="J526" s="235"/>
      <c r="K526" s="235"/>
      <c r="L526" s="240"/>
      <c r="M526" s="241"/>
      <c r="N526" s="242"/>
      <c r="O526" s="242"/>
      <c r="P526" s="242"/>
      <c r="Q526" s="242"/>
      <c r="R526" s="242"/>
      <c r="S526" s="242"/>
      <c r="T526" s="243"/>
      <c r="U526" s="13"/>
      <c r="V526" s="13"/>
      <c r="W526" s="13"/>
      <c r="X526" s="13"/>
      <c r="Y526" s="13"/>
      <c r="Z526" s="13"/>
      <c r="AA526" s="13"/>
      <c r="AB526" s="13"/>
      <c r="AC526" s="13"/>
      <c r="AD526" s="13"/>
      <c r="AE526" s="13"/>
      <c r="AT526" s="244" t="s">
        <v>141</v>
      </c>
      <c r="AU526" s="244" t="s">
        <v>85</v>
      </c>
      <c r="AV526" s="13" t="s">
        <v>83</v>
      </c>
      <c r="AW526" s="13" t="s">
        <v>32</v>
      </c>
      <c r="AX526" s="13" t="s">
        <v>75</v>
      </c>
      <c r="AY526" s="244" t="s">
        <v>133</v>
      </c>
    </row>
    <row r="527" s="14" customFormat="1">
      <c r="A527" s="14"/>
      <c r="B527" s="245"/>
      <c r="C527" s="246"/>
      <c r="D527" s="236" t="s">
        <v>141</v>
      </c>
      <c r="E527" s="247" t="s">
        <v>1</v>
      </c>
      <c r="F527" s="248" t="s">
        <v>1282</v>
      </c>
      <c r="G527" s="246"/>
      <c r="H527" s="249">
        <v>530.173</v>
      </c>
      <c r="I527" s="250"/>
      <c r="J527" s="246"/>
      <c r="K527" s="246"/>
      <c r="L527" s="251"/>
      <c r="M527" s="252"/>
      <c r="N527" s="253"/>
      <c r="O527" s="253"/>
      <c r="P527" s="253"/>
      <c r="Q527" s="253"/>
      <c r="R527" s="253"/>
      <c r="S527" s="253"/>
      <c r="T527" s="254"/>
      <c r="U527" s="14"/>
      <c r="V527" s="14"/>
      <c r="W527" s="14"/>
      <c r="X527" s="14"/>
      <c r="Y527" s="14"/>
      <c r="Z527" s="14"/>
      <c r="AA527" s="14"/>
      <c r="AB527" s="14"/>
      <c r="AC527" s="14"/>
      <c r="AD527" s="14"/>
      <c r="AE527" s="14"/>
      <c r="AT527" s="255" t="s">
        <v>141</v>
      </c>
      <c r="AU527" s="255" t="s">
        <v>85</v>
      </c>
      <c r="AV527" s="14" t="s">
        <v>85</v>
      </c>
      <c r="AW527" s="14" t="s">
        <v>32</v>
      </c>
      <c r="AX527" s="14" t="s">
        <v>75</v>
      </c>
      <c r="AY527" s="255" t="s">
        <v>133</v>
      </c>
    </row>
    <row r="528" s="13" customFormat="1">
      <c r="A528" s="13"/>
      <c r="B528" s="234"/>
      <c r="C528" s="235"/>
      <c r="D528" s="236" t="s">
        <v>141</v>
      </c>
      <c r="E528" s="237" t="s">
        <v>1</v>
      </c>
      <c r="F528" s="238" t="s">
        <v>1283</v>
      </c>
      <c r="G528" s="235"/>
      <c r="H528" s="237" t="s">
        <v>1</v>
      </c>
      <c r="I528" s="239"/>
      <c r="J528" s="235"/>
      <c r="K528" s="235"/>
      <c r="L528" s="240"/>
      <c r="M528" s="241"/>
      <c r="N528" s="242"/>
      <c r="O528" s="242"/>
      <c r="P528" s="242"/>
      <c r="Q528" s="242"/>
      <c r="R528" s="242"/>
      <c r="S528" s="242"/>
      <c r="T528" s="243"/>
      <c r="U528" s="13"/>
      <c r="V528" s="13"/>
      <c r="W528" s="13"/>
      <c r="X528" s="13"/>
      <c r="Y528" s="13"/>
      <c r="Z528" s="13"/>
      <c r="AA528" s="13"/>
      <c r="AB528" s="13"/>
      <c r="AC528" s="13"/>
      <c r="AD528" s="13"/>
      <c r="AE528" s="13"/>
      <c r="AT528" s="244" t="s">
        <v>141</v>
      </c>
      <c r="AU528" s="244" t="s">
        <v>85</v>
      </c>
      <c r="AV528" s="13" t="s">
        <v>83</v>
      </c>
      <c r="AW528" s="13" t="s">
        <v>32</v>
      </c>
      <c r="AX528" s="13" t="s">
        <v>75</v>
      </c>
      <c r="AY528" s="244" t="s">
        <v>133</v>
      </c>
    </row>
    <row r="529" s="13" customFormat="1">
      <c r="A529" s="13"/>
      <c r="B529" s="234"/>
      <c r="C529" s="235"/>
      <c r="D529" s="236" t="s">
        <v>141</v>
      </c>
      <c r="E529" s="237" t="s">
        <v>1</v>
      </c>
      <c r="F529" s="238" t="s">
        <v>1284</v>
      </c>
      <c r="G529" s="235"/>
      <c r="H529" s="237" t="s">
        <v>1</v>
      </c>
      <c r="I529" s="239"/>
      <c r="J529" s="235"/>
      <c r="K529" s="235"/>
      <c r="L529" s="240"/>
      <c r="M529" s="241"/>
      <c r="N529" s="242"/>
      <c r="O529" s="242"/>
      <c r="P529" s="242"/>
      <c r="Q529" s="242"/>
      <c r="R529" s="242"/>
      <c r="S529" s="242"/>
      <c r="T529" s="243"/>
      <c r="U529" s="13"/>
      <c r="V529" s="13"/>
      <c r="W529" s="13"/>
      <c r="X529" s="13"/>
      <c r="Y529" s="13"/>
      <c r="Z529" s="13"/>
      <c r="AA529" s="13"/>
      <c r="AB529" s="13"/>
      <c r="AC529" s="13"/>
      <c r="AD529" s="13"/>
      <c r="AE529" s="13"/>
      <c r="AT529" s="244" t="s">
        <v>141</v>
      </c>
      <c r="AU529" s="244" t="s">
        <v>85</v>
      </c>
      <c r="AV529" s="13" t="s">
        <v>83</v>
      </c>
      <c r="AW529" s="13" t="s">
        <v>32</v>
      </c>
      <c r="AX529" s="13" t="s">
        <v>75</v>
      </c>
      <c r="AY529" s="244" t="s">
        <v>133</v>
      </c>
    </row>
    <row r="530" s="14" customFormat="1">
      <c r="A530" s="14"/>
      <c r="B530" s="245"/>
      <c r="C530" s="246"/>
      <c r="D530" s="236" t="s">
        <v>141</v>
      </c>
      <c r="E530" s="247" t="s">
        <v>1</v>
      </c>
      <c r="F530" s="248" t="s">
        <v>1285</v>
      </c>
      <c r="G530" s="246"/>
      <c r="H530" s="249">
        <v>1684.7739999999999</v>
      </c>
      <c r="I530" s="250"/>
      <c r="J530" s="246"/>
      <c r="K530" s="246"/>
      <c r="L530" s="251"/>
      <c r="M530" s="252"/>
      <c r="N530" s="253"/>
      <c r="O530" s="253"/>
      <c r="P530" s="253"/>
      <c r="Q530" s="253"/>
      <c r="R530" s="253"/>
      <c r="S530" s="253"/>
      <c r="T530" s="254"/>
      <c r="U530" s="14"/>
      <c r="V530" s="14"/>
      <c r="W530" s="14"/>
      <c r="X530" s="14"/>
      <c r="Y530" s="14"/>
      <c r="Z530" s="14"/>
      <c r="AA530" s="14"/>
      <c r="AB530" s="14"/>
      <c r="AC530" s="14"/>
      <c r="AD530" s="14"/>
      <c r="AE530" s="14"/>
      <c r="AT530" s="255" t="s">
        <v>141</v>
      </c>
      <c r="AU530" s="255" t="s">
        <v>85</v>
      </c>
      <c r="AV530" s="14" t="s">
        <v>85</v>
      </c>
      <c r="AW530" s="14" t="s">
        <v>32</v>
      </c>
      <c r="AX530" s="14" t="s">
        <v>75</v>
      </c>
      <c r="AY530" s="255" t="s">
        <v>133</v>
      </c>
    </row>
    <row r="531" s="13" customFormat="1">
      <c r="A531" s="13"/>
      <c r="B531" s="234"/>
      <c r="C531" s="235"/>
      <c r="D531" s="236" t="s">
        <v>141</v>
      </c>
      <c r="E531" s="237" t="s">
        <v>1</v>
      </c>
      <c r="F531" s="238" t="s">
        <v>1286</v>
      </c>
      <c r="G531" s="235"/>
      <c r="H531" s="237" t="s">
        <v>1</v>
      </c>
      <c r="I531" s="239"/>
      <c r="J531" s="235"/>
      <c r="K531" s="235"/>
      <c r="L531" s="240"/>
      <c r="M531" s="241"/>
      <c r="N531" s="242"/>
      <c r="O531" s="242"/>
      <c r="P531" s="242"/>
      <c r="Q531" s="242"/>
      <c r="R531" s="242"/>
      <c r="S531" s="242"/>
      <c r="T531" s="243"/>
      <c r="U531" s="13"/>
      <c r="V531" s="13"/>
      <c r="W531" s="13"/>
      <c r="X531" s="13"/>
      <c r="Y531" s="13"/>
      <c r="Z531" s="13"/>
      <c r="AA531" s="13"/>
      <c r="AB531" s="13"/>
      <c r="AC531" s="13"/>
      <c r="AD531" s="13"/>
      <c r="AE531" s="13"/>
      <c r="AT531" s="244" t="s">
        <v>141</v>
      </c>
      <c r="AU531" s="244" t="s">
        <v>85</v>
      </c>
      <c r="AV531" s="13" t="s">
        <v>83</v>
      </c>
      <c r="AW531" s="13" t="s">
        <v>32</v>
      </c>
      <c r="AX531" s="13" t="s">
        <v>75</v>
      </c>
      <c r="AY531" s="244" t="s">
        <v>133</v>
      </c>
    </row>
    <row r="532" s="14" customFormat="1">
      <c r="A532" s="14"/>
      <c r="B532" s="245"/>
      <c r="C532" s="246"/>
      <c r="D532" s="236" t="s">
        <v>141</v>
      </c>
      <c r="E532" s="247" t="s">
        <v>1</v>
      </c>
      <c r="F532" s="248" t="s">
        <v>1287</v>
      </c>
      <c r="G532" s="246"/>
      <c r="H532" s="249">
        <v>475.18900000000002</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141</v>
      </c>
      <c r="AU532" s="255" t="s">
        <v>85</v>
      </c>
      <c r="AV532" s="14" t="s">
        <v>85</v>
      </c>
      <c r="AW532" s="14" t="s">
        <v>32</v>
      </c>
      <c r="AX532" s="14" t="s">
        <v>75</v>
      </c>
      <c r="AY532" s="255" t="s">
        <v>133</v>
      </c>
    </row>
    <row r="533" s="13" customFormat="1">
      <c r="A533" s="13"/>
      <c r="B533" s="234"/>
      <c r="C533" s="235"/>
      <c r="D533" s="236" t="s">
        <v>141</v>
      </c>
      <c r="E533" s="237" t="s">
        <v>1</v>
      </c>
      <c r="F533" s="238" t="s">
        <v>1288</v>
      </c>
      <c r="G533" s="235"/>
      <c r="H533" s="237" t="s">
        <v>1</v>
      </c>
      <c r="I533" s="239"/>
      <c r="J533" s="235"/>
      <c r="K533" s="235"/>
      <c r="L533" s="240"/>
      <c r="M533" s="241"/>
      <c r="N533" s="242"/>
      <c r="O533" s="242"/>
      <c r="P533" s="242"/>
      <c r="Q533" s="242"/>
      <c r="R533" s="242"/>
      <c r="S533" s="242"/>
      <c r="T533" s="243"/>
      <c r="U533" s="13"/>
      <c r="V533" s="13"/>
      <c r="W533" s="13"/>
      <c r="X533" s="13"/>
      <c r="Y533" s="13"/>
      <c r="Z533" s="13"/>
      <c r="AA533" s="13"/>
      <c r="AB533" s="13"/>
      <c r="AC533" s="13"/>
      <c r="AD533" s="13"/>
      <c r="AE533" s="13"/>
      <c r="AT533" s="244" t="s">
        <v>141</v>
      </c>
      <c r="AU533" s="244" t="s">
        <v>85</v>
      </c>
      <c r="AV533" s="13" t="s">
        <v>83</v>
      </c>
      <c r="AW533" s="13" t="s">
        <v>32</v>
      </c>
      <c r="AX533" s="13" t="s">
        <v>75</v>
      </c>
      <c r="AY533" s="244" t="s">
        <v>133</v>
      </c>
    </row>
    <row r="534" s="14" customFormat="1">
      <c r="A534" s="14"/>
      <c r="B534" s="245"/>
      <c r="C534" s="246"/>
      <c r="D534" s="236" t="s">
        <v>141</v>
      </c>
      <c r="E534" s="247" t="s">
        <v>1</v>
      </c>
      <c r="F534" s="248" t="s">
        <v>1289</v>
      </c>
      <c r="G534" s="246"/>
      <c r="H534" s="249">
        <v>205.19999999999999</v>
      </c>
      <c r="I534" s="250"/>
      <c r="J534" s="246"/>
      <c r="K534" s="246"/>
      <c r="L534" s="251"/>
      <c r="M534" s="252"/>
      <c r="N534" s="253"/>
      <c r="O534" s="253"/>
      <c r="P534" s="253"/>
      <c r="Q534" s="253"/>
      <c r="R534" s="253"/>
      <c r="S534" s="253"/>
      <c r="T534" s="254"/>
      <c r="U534" s="14"/>
      <c r="V534" s="14"/>
      <c r="W534" s="14"/>
      <c r="X534" s="14"/>
      <c r="Y534" s="14"/>
      <c r="Z534" s="14"/>
      <c r="AA534" s="14"/>
      <c r="AB534" s="14"/>
      <c r="AC534" s="14"/>
      <c r="AD534" s="14"/>
      <c r="AE534" s="14"/>
      <c r="AT534" s="255" t="s">
        <v>141</v>
      </c>
      <c r="AU534" s="255" t="s">
        <v>85</v>
      </c>
      <c r="AV534" s="14" t="s">
        <v>85</v>
      </c>
      <c r="AW534" s="14" t="s">
        <v>32</v>
      </c>
      <c r="AX534" s="14" t="s">
        <v>75</v>
      </c>
      <c r="AY534" s="255" t="s">
        <v>133</v>
      </c>
    </row>
    <row r="535" s="13" customFormat="1">
      <c r="A535" s="13"/>
      <c r="B535" s="234"/>
      <c r="C535" s="235"/>
      <c r="D535" s="236" t="s">
        <v>141</v>
      </c>
      <c r="E535" s="237" t="s">
        <v>1</v>
      </c>
      <c r="F535" s="238" t="s">
        <v>1290</v>
      </c>
      <c r="G535" s="235"/>
      <c r="H535" s="237" t="s">
        <v>1</v>
      </c>
      <c r="I535" s="239"/>
      <c r="J535" s="235"/>
      <c r="K535" s="235"/>
      <c r="L535" s="240"/>
      <c r="M535" s="241"/>
      <c r="N535" s="242"/>
      <c r="O535" s="242"/>
      <c r="P535" s="242"/>
      <c r="Q535" s="242"/>
      <c r="R535" s="242"/>
      <c r="S535" s="242"/>
      <c r="T535" s="243"/>
      <c r="U535" s="13"/>
      <c r="V535" s="13"/>
      <c r="W535" s="13"/>
      <c r="X535" s="13"/>
      <c r="Y535" s="13"/>
      <c r="Z535" s="13"/>
      <c r="AA535" s="13"/>
      <c r="AB535" s="13"/>
      <c r="AC535" s="13"/>
      <c r="AD535" s="13"/>
      <c r="AE535" s="13"/>
      <c r="AT535" s="244" t="s">
        <v>141</v>
      </c>
      <c r="AU535" s="244" t="s">
        <v>85</v>
      </c>
      <c r="AV535" s="13" t="s">
        <v>83</v>
      </c>
      <c r="AW535" s="13" t="s">
        <v>32</v>
      </c>
      <c r="AX535" s="13" t="s">
        <v>75</v>
      </c>
      <c r="AY535" s="244" t="s">
        <v>133</v>
      </c>
    </row>
    <row r="536" s="14" customFormat="1">
      <c r="A536" s="14"/>
      <c r="B536" s="245"/>
      <c r="C536" s="246"/>
      <c r="D536" s="236" t="s">
        <v>141</v>
      </c>
      <c r="E536" s="247" t="s">
        <v>1</v>
      </c>
      <c r="F536" s="248" t="s">
        <v>1291</v>
      </c>
      <c r="G536" s="246"/>
      <c r="H536" s="249">
        <v>61.920000000000002</v>
      </c>
      <c r="I536" s="250"/>
      <c r="J536" s="246"/>
      <c r="K536" s="246"/>
      <c r="L536" s="251"/>
      <c r="M536" s="252"/>
      <c r="N536" s="253"/>
      <c r="O536" s="253"/>
      <c r="P536" s="253"/>
      <c r="Q536" s="253"/>
      <c r="R536" s="253"/>
      <c r="S536" s="253"/>
      <c r="T536" s="254"/>
      <c r="U536" s="14"/>
      <c r="V536" s="14"/>
      <c r="W536" s="14"/>
      <c r="X536" s="14"/>
      <c r="Y536" s="14"/>
      <c r="Z536" s="14"/>
      <c r="AA536" s="14"/>
      <c r="AB536" s="14"/>
      <c r="AC536" s="14"/>
      <c r="AD536" s="14"/>
      <c r="AE536" s="14"/>
      <c r="AT536" s="255" t="s">
        <v>141</v>
      </c>
      <c r="AU536" s="255" t="s">
        <v>85</v>
      </c>
      <c r="AV536" s="14" t="s">
        <v>85</v>
      </c>
      <c r="AW536" s="14" t="s">
        <v>32</v>
      </c>
      <c r="AX536" s="14" t="s">
        <v>75</v>
      </c>
      <c r="AY536" s="255" t="s">
        <v>133</v>
      </c>
    </row>
    <row r="537" s="13" customFormat="1">
      <c r="A537" s="13"/>
      <c r="B537" s="234"/>
      <c r="C537" s="235"/>
      <c r="D537" s="236" t="s">
        <v>141</v>
      </c>
      <c r="E537" s="237" t="s">
        <v>1</v>
      </c>
      <c r="F537" s="238" t="s">
        <v>1292</v>
      </c>
      <c r="G537" s="235"/>
      <c r="H537" s="237" t="s">
        <v>1</v>
      </c>
      <c r="I537" s="239"/>
      <c r="J537" s="235"/>
      <c r="K537" s="235"/>
      <c r="L537" s="240"/>
      <c r="M537" s="241"/>
      <c r="N537" s="242"/>
      <c r="O537" s="242"/>
      <c r="P537" s="242"/>
      <c r="Q537" s="242"/>
      <c r="R537" s="242"/>
      <c r="S537" s="242"/>
      <c r="T537" s="243"/>
      <c r="U537" s="13"/>
      <c r="V537" s="13"/>
      <c r="W537" s="13"/>
      <c r="X537" s="13"/>
      <c r="Y537" s="13"/>
      <c r="Z537" s="13"/>
      <c r="AA537" s="13"/>
      <c r="AB537" s="13"/>
      <c r="AC537" s="13"/>
      <c r="AD537" s="13"/>
      <c r="AE537" s="13"/>
      <c r="AT537" s="244" t="s">
        <v>141</v>
      </c>
      <c r="AU537" s="244" t="s">
        <v>85</v>
      </c>
      <c r="AV537" s="13" t="s">
        <v>83</v>
      </c>
      <c r="AW537" s="13" t="s">
        <v>32</v>
      </c>
      <c r="AX537" s="13" t="s">
        <v>75</v>
      </c>
      <c r="AY537" s="244" t="s">
        <v>133</v>
      </c>
    </row>
    <row r="538" s="14" customFormat="1">
      <c r="A538" s="14"/>
      <c r="B538" s="245"/>
      <c r="C538" s="246"/>
      <c r="D538" s="236" t="s">
        <v>141</v>
      </c>
      <c r="E538" s="247" t="s">
        <v>1</v>
      </c>
      <c r="F538" s="248" t="s">
        <v>1293</v>
      </c>
      <c r="G538" s="246"/>
      <c r="H538" s="249">
        <v>141.12000000000001</v>
      </c>
      <c r="I538" s="250"/>
      <c r="J538" s="246"/>
      <c r="K538" s="246"/>
      <c r="L538" s="251"/>
      <c r="M538" s="252"/>
      <c r="N538" s="253"/>
      <c r="O538" s="253"/>
      <c r="P538" s="253"/>
      <c r="Q538" s="253"/>
      <c r="R538" s="253"/>
      <c r="S538" s="253"/>
      <c r="T538" s="254"/>
      <c r="U538" s="14"/>
      <c r="V538" s="14"/>
      <c r="W538" s="14"/>
      <c r="X538" s="14"/>
      <c r="Y538" s="14"/>
      <c r="Z538" s="14"/>
      <c r="AA538" s="14"/>
      <c r="AB538" s="14"/>
      <c r="AC538" s="14"/>
      <c r="AD538" s="14"/>
      <c r="AE538" s="14"/>
      <c r="AT538" s="255" t="s">
        <v>141</v>
      </c>
      <c r="AU538" s="255" t="s">
        <v>85</v>
      </c>
      <c r="AV538" s="14" t="s">
        <v>85</v>
      </c>
      <c r="AW538" s="14" t="s">
        <v>32</v>
      </c>
      <c r="AX538" s="14" t="s">
        <v>75</v>
      </c>
      <c r="AY538" s="255" t="s">
        <v>133</v>
      </c>
    </row>
    <row r="539" s="13" customFormat="1">
      <c r="A539" s="13"/>
      <c r="B539" s="234"/>
      <c r="C539" s="235"/>
      <c r="D539" s="236" t="s">
        <v>141</v>
      </c>
      <c r="E539" s="237" t="s">
        <v>1</v>
      </c>
      <c r="F539" s="238" t="s">
        <v>1294</v>
      </c>
      <c r="G539" s="235"/>
      <c r="H539" s="237" t="s">
        <v>1</v>
      </c>
      <c r="I539" s="239"/>
      <c r="J539" s="235"/>
      <c r="K539" s="235"/>
      <c r="L539" s="240"/>
      <c r="M539" s="241"/>
      <c r="N539" s="242"/>
      <c r="O539" s="242"/>
      <c r="P539" s="242"/>
      <c r="Q539" s="242"/>
      <c r="R539" s="242"/>
      <c r="S539" s="242"/>
      <c r="T539" s="243"/>
      <c r="U539" s="13"/>
      <c r="V539" s="13"/>
      <c r="W539" s="13"/>
      <c r="X539" s="13"/>
      <c r="Y539" s="13"/>
      <c r="Z539" s="13"/>
      <c r="AA539" s="13"/>
      <c r="AB539" s="13"/>
      <c r="AC539" s="13"/>
      <c r="AD539" s="13"/>
      <c r="AE539" s="13"/>
      <c r="AT539" s="244" t="s">
        <v>141</v>
      </c>
      <c r="AU539" s="244" t="s">
        <v>85</v>
      </c>
      <c r="AV539" s="13" t="s">
        <v>83</v>
      </c>
      <c r="AW539" s="13" t="s">
        <v>32</v>
      </c>
      <c r="AX539" s="13" t="s">
        <v>75</v>
      </c>
      <c r="AY539" s="244" t="s">
        <v>133</v>
      </c>
    </row>
    <row r="540" s="14" customFormat="1">
      <c r="A540" s="14"/>
      <c r="B540" s="245"/>
      <c r="C540" s="246"/>
      <c r="D540" s="236" t="s">
        <v>141</v>
      </c>
      <c r="E540" s="247" t="s">
        <v>1</v>
      </c>
      <c r="F540" s="248" t="s">
        <v>1295</v>
      </c>
      <c r="G540" s="246"/>
      <c r="H540" s="249">
        <v>564.62</v>
      </c>
      <c r="I540" s="250"/>
      <c r="J540" s="246"/>
      <c r="K540" s="246"/>
      <c r="L540" s="251"/>
      <c r="M540" s="252"/>
      <c r="N540" s="253"/>
      <c r="O540" s="253"/>
      <c r="P540" s="253"/>
      <c r="Q540" s="253"/>
      <c r="R540" s="253"/>
      <c r="S540" s="253"/>
      <c r="T540" s="254"/>
      <c r="U540" s="14"/>
      <c r="V540" s="14"/>
      <c r="W540" s="14"/>
      <c r="X540" s="14"/>
      <c r="Y540" s="14"/>
      <c r="Z540" s="14"/>
      <c r="AA540" s="14"/>
      <c r="AB540" s="14"/>
      <c r="AC540" s="14"/>
      <c r="AD540" s="14"/>
      <c r="AE540" s="14"/>
      <c r="AT540" s="255" t="s">
        <v>141</v>
      </c>
      <c r="AU540" s="255" t="s">
        <v>85</v>
      </c>
      <c r="AV540" s="14" t="s">
        <v>85</v>
      </c>
      <c r="AW540" s="14" t="s">
        <v>32</v>
      </c>
      <c r="AX540" s="14" t="s">
        <v>75</v>
      </c>
      <c r="AY540" s="255" t="s">
        <v>133</v>
      </c>
    </row>
    <row r="541" s="13" customFormat="1">
      <c r="A541" s="13"/>
      <c r="B541" s="234"/>
      <c r="C541" s="235"/>
      <c r="D541" s="236" t="s">
        <v>141</v>
      </c>
      <c r="E541" s="237" t="s">
        <v>1</v>
      </c>
      <c r="F541" s="238" t="s">
        <v>1296</v>
      </c>
      <c r="G541" s="235"/>
      <c r="H541" s="237" t="s">
        <v>1</v>
      </c>
      <c r="I541" s="239"/>
      <c r="J541" s="235"/>
      <c r="K541" s="235"/>
      <c r="L541" s="240"/>
      <c r="M541" s="241"/>
      <c r="N541" s="242"/>
      <c r="O541" s="242"/>
      <c r="P541" s="242"/>
      <c r="Q541" s="242"/>
      <c r="R541" s="242"/>
      <c r="S541" s="242"/>
      <c r="T541" s="243"/>
      <c r="U541" s="13"/>
      <c r="V541" s="13"/>
      <c r="W541" s="13"/>
      <c r="X541" s="13"/>
      <c r="Y541" s="13"/>
      <c r="Z541" s="13"/>
      <c r="AA541" s="13"/>
      <c r="AB541" s="13"/>
      <c r="AC541" s="13"/>
      <c r="AD541" s="13"/>
      <c r="AE541" s="13"/>
      <c r="AT541" s="244" t="s">
        <v>141</v>
      </c>
      <c r="AU541" s="244" t="s">
        <v>85</v>
      </c>
      <c r="AV541" s="13" t="s">
        <v>83</v>
      </c>
      <c r="AW541" s="13" t="s">
        <v>32</v>
      </c>
      <c r="AX541" s="13" t="s">
        <v>75</v>
      </c>
      <c r="AY541" s="244" t="s">
        <v>133</v>
      </c>
    </row>
    <row r="542" s="14" customFormat="1">
      <c r="A542" s="14"/>
      <c r="B542" s="245"/>
      <c r="C542" s="246"/>
      <c r="D542" s="236" t="s">
        <v>141</v>
      </c>
      <c r="E542" s="247" t="s">
        <v>1</v>
      </c>
      <c r="F542" s="248" t="s">
        <v>1297</v>
      </c>
      <c r="G542" s="246"/>
      <c r="H542" s="249">
        <v>192.362</v>
      </c>
      <c r="I542" s="250"/>
      <c r="J542" s="246"/>
      <c r="K542" s="246"/>
      <c r="L542" s="251"/>
      <c r="M542" s="252"/>
      <c r="N542" s="253"/>
      <c r="O542" s="253"/>
      <c r="P542" s="253"/>
      <c r="Q542" s="253"/>
      <c r="R542" s="253"/>
      <c r="S542" s="253"/>
      <c r="T542" s="254"/>
      <c r="U542" s="14"/>
      <c r="V542" s="14"/>
      <c r="W542" s="14"/>
      <c r="X542" s="14"/>
      <c r="Y542" s="14"/>
      <c r="Z542" s="14"/>
      <c r="AA542" s="14"/>
      <c r="AB542" s="14"/>
      <c r="AC542" s="14"/>
      <c r="AD542" s="14"/>
      <c r="AE542" s="14"/>
      <c r="AT542" s="255" t="s">
        <v>141</v>
      </c>
      <c r="AU542" s="255" t="s">
        <v>85</v>
      </c>
      <c r="AV542" s="14" t="s">
        <v>85</v>
      </c>
      <c r="AW542" s="14" t="s">
        <v>32</v>
      </c>
      <c r="AX542" s="14" t="s">
        <v>75</v>
      </c>
      <c r="AY542" s="255" t="s">
        <v>133</v>
      </c>
    </row>
    <row r="543" s="13" customFormat="1">
      <c r="A543" s="13"/>
      <c r="B543" s="234"/>
      <c r="C543" s="235"/>
      <c r="D543" s="236" t="s">
        <v>141</v>
      </c>
      <c r="E543" s="237" t="s">
        <v>1</v>
      </c>
      <c r="F543" s="238" t="s">
        <v>1298</v>
      </c>
      <c r="G543" s="235"/>
      <c r="H543" s="237" t="s">
        <v>1</v>
      </c>
      <c r="I543" s="239"/>
      <c r="J543" s="235"/>
      <c r="K543" s="235"/>
      <c r="L543" s="240"/>
      <c r="M543" s="241"/>
      <c r="N543" s="242"/>
      <c r="O543" s="242"/>
      <c r="P543" s="242"/>
      <c r="Q543" s="242"/>
      <c r="R543" s="242"/>
      <c r="S543" s="242"/>
      <c r="T543" s="243"/>
      <c r="U543" s="13"/>
      <c r="V543" s="13"/>
      <c r="W543" s="13"/>
      <c r="X543" s="13"/>
      <c r="Y543" s="13"/>
      <c r="Z543" s="13"/>
      <c r="AA543" s="13"/>
      <c r="AB543" s="13"/>
      <c r="AC543" s="13"/>
      <c r="AD543" s="13"/>
      <c r="AE543" s="13"/>
      <c r="AT543" s="244" t="s">
        <v>141</v>
      </c>
      <c r="AU543" s="244" t="s">
        <v>85</v>
      </c>
      <c r="AV543" s="13" t="s">
        <v>83</v>
      </c>
      <c r="AW543" s="13" t="s">
        <v>32</v>
      </c>
      <c r="AX543" s="13" t="s">
        <v>75</v>
      </c>
      <c r="AY543" s="244" t="s">
        <v>133</v>
      </c>
    </row>
    <row r="544" s="14" customFormat="1">
      <c r="A544" s="14"/>
      <c r="B544" s="245"/>
      <c r="C544" s="246"/>
      <c r="D544" s="236" t="s">
        <v>141</v>
      </c>
      <c r="E544" s="247" t="s">
        <v>1</v>
      </c>
      <c r="F544" s="248" t="s">
        <v>1299</v>
      </c>
      <c r="G544" s="246"/>
      <c r="H544" s="249">
        <v>210.535</v>
      </c>
      <c r="I544" s="250"/>
      <c r="J544" s="246"/>
      <c r="K544" s="246"/>
      <c r="L544" s="251"/>
      <c r="M544" s="252"/>
      <c r="N544" s="253"/>
      <c r="O544" s="253"/>
      <c r="P544" s="253"/>
      <c r="Q544" s="253"/>
      <c r="R544" s="253"/>
      <c r="S544" s="253"/>
      <c r="T544" s="254"/>
      <c r="U544" s="14"/>
      <c r="V544" s="14"/>
      <c r="W544" s="14"/>
      <c r="X544" s="14"/>
      <c r="Y544" s="14"/>
      <c r="Z544" s="14"/>
      <c r="AA544" s="14"/>
      <c r="AB544" s="14"/>
      <c r="AC544" s="14"/>
      <c r="AD544" s="14"/>
      <c r="AE544" s="14"/>
      <c r="AT544" s="255" t="s">
        <v>141</v>
      </c>
      <c r="AU544" s="255" t="s">
        <v>85</v>
      </c>
      <c r="AV544" s="14" t="s">
        <v>85</v>
      </c>
      <c r="AW544" s="14" t="s">
        <v>32</v>
      </c>
      <c r="AX544" s="14" t="s">
        <v>75</v>
      </c>
      <c r="AY544" s="255" t="s">
        <v>133</v>
      </c>
    </row>
    <row r="545" s="13" customFormat="1">
      <c r="A545" s="13"/>
      <c r="B545" s="234"/>
      <c r="C545" s="235"/>
      <c r="D545" s="236" t="s">
        <v>141</v>
      </c>
      <c r="E545" s="237" t="s">
        <v>1</v>
      </c>
      <c r="F545" s="238" t="s">
        <v>1300</v>
      </c>
      <c r="G545" s="235"/>
      <c r="H545" s="237" t="s">
        <v>1</v>
      </c>
      <c r="I545" s="239"/>
      <c r="J545" s="235"/>
      <c r="K545" s="235"/>
      <c r="L545" s="240"/>
      <c r="M545" s="241"/>
      <c r="N545" s="242"/>
      <c r="O545" s="242"/>
      <c r="P545" s="242"/>
      <c r="Q545" s="242"/>
      <c r="R545" s="242"/>
      <c r="S545" s="242"/>
      <c r="T545" s="243"/>
      <c r="U545" s="13"/>
      <c r="V545" s="13"/>
      <c r="W545" s="13"/>
      <c r="X545" s="13"/>
      <c r="Y545" s="13"/>
      <c r="Z545" s="13"/>
      <c r="AA545" s="13"/>
      <c r="AB545" s="13"/>
      <c r="AC545" s="13"/>
      <c r="AD545" s="13"/>
      <c r="AE545" s="13"/>
      <c r="AT545" s="244" t="s">
        <v>141</v>
      </c>
      <c r="AU545" s="244" t="s">
        <v>85</v>
      </c>
      <c r="AV545" s="13" t="s">
        <v>83</v>
      </c>
      <c r="AW545" s="13" t="s">
        <v>32</v>
      </c>
      <c r="AX545" s="13" t="s">
        <v>75</v>
      </c>
      <c r="AY545" s="244" t="s">
        <v>133</v>
      </c>
    </row>
    <row r="546" s="14" customFormat="1">
      <c r="A546" s="14"/>
      <c r="B546" s="245"/>
      <c r="C546" s="246"/>
      <c r="D546" s="236" t="s">
        <v>141</v>
      </c>
      <c r="E546" s="247" t="s">
        <v>1</v>
      </c>
      <c r="F546" s="248" t="s">
        <v>1301</v>
      </c>
      <c r="G546" s="246"/>
      <c r="H546" s="249">
        <v>1077.8399999999999</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141</v>
      </c>
      <c r="AU546" s="255" t="s">
        <v>85</v>
      </c>
      <c r="AV546" s="14" t="s">
        <v>85</v>
      </c>
      <c r="AW546" s="14" t="s">
        <v>32</v>
      </c>
      <c r="AX546" s="14" t="s">
        <v>75</v>
      </c>
      <c r="AY546" s="255" t="s">
        <v>133</v>
      </c>
    </row>
    <row r="547" s="13" customFormat="1">
      <c r="A547" s="13"/>
      <c r="B547" s="234"/>
      <c r="C547" s="235"/>
      <c r="D547" s="236" t="s">
        <v>141</v>
      </c>
      <c r="E547" s="237" t="s">
        <v>1</v>
      </c>
      <c r="F547" s="238" t="s">
        <v>1302</v>
      </c>
      <c r="G547" s="235"/>
      <c r="H547" s="237" t="s">
        <v>1</v>
      </c>
      <c r="I547" s="239"/>
      <c r="J547" s="235"/>
      <c r="K547" s="235"/>
      <c r="L547" s="240"/>
      <c r="M547" s="241"/>
      <c r="N547" s="242"/>
      <c r="O547" s="242"/>
      <c r="P547" s="242"/>
      <c r="Q547" s="242"/>
      <c r="R547" s="242"/>
      <c r="S547" s="242"/>
      <c r="T547" s="243"/>
      <c r="U547" s="13"/>
      <c r="V547" s="13"/>
      <c r="W547" s="13"/>
      <c r="X547" s="13"/>
      <c r="Y547" s="13"/>
      <c r="Z547" s="13"/>
      <c r="AA547" s="13"/>
      <c r="AB547" s="13"/>
      <c r="AC547" s="13"/>
      <c r="AD547" s="13"/>
      <c r="AE547" s="13"/>
      <c r="AT547" s="244" t="s">
        <v>141</v>
      </c>
      <c r="AU547" s="244" t="s">
        <v>85</v>
      </c>
      <c r="AV547" s="13" t="s">
        <v>83</v>
      </c>
      <c r="AW547" s="13" t="s">
        <v>32</v>
      </c>
      <c r="AX547" s="13" t="s">
        <v>75</v>
      </c>
      <c r="AY547" s="244" t="s">
        <v>133</v>
      </c>
    </row>
    <row r="548" s="14" customFormat="1">
      <c r="A548" s="14"/>
      <c r="B548" s="245"/>
      <c r="C548" s="246"/>
      <c r="D548" s="236" t="s">
        <v>141</v>
      </c>
      <c r="E548" s="247" t="s">
        <v>1</v>
      </c>
      <c r="F548" s="248" t="s">
        <v>1303</v>
      </c>
      <c r="G548" s="246"/>
      <c r="H548" s="249">
        <v>706.928</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141</v>
      </c>
      <c r="AU548" s="255" t="s">
        <v>85</v>
      </c>
      <c r="AV548" s="14" t="s">
        <v>85</v>
      </c>
      <c r="AW548" s="14" t="s">
        <v>32</v>
      </c>
      <c r="AX548" s="14" t="s">
        <v>75</v>
      </c>
      <c r="AY548" s="255" t="s">
        <v>133</v>
      </c>
    </row>
    <row r="549" s="13" customFormat="1">
      <c r="A549" s="13"/>
      <c r="B549" s="234"/>
      <c r="C549" s="235"/>
      <c r="D549" s="236" t="s">
        <v>141</v>
      </c>
      <c r="E549" s="237" t="s">
        <v>1</v>
      </c>
      <c r="F549" s="238" t="s">
        <v>1304</v>
      </c>
      <c r="G549" s="235"/>
      <c r="H549" s="237" t="s">
        <v>1</v>
      </c>
      <c r="I549" s="239"/>
      <c r="J549" s="235"/>
      <c r="K549" s="235"/>
      <c r="L549" s="240"/>
      <c r="M549" s="241"/>
      <c r="N549" s="242"/>
      <c r="O549" s="242"/>
      <c r="P549" s="242"/>
      <c r="Q549" s="242"/>
      <c r="R549" s="242"/>
      <c r="S549" s="242"/>
      <c r="T549" s="243"/>
      <c r="U549" s="13"/>
      <c r="V549" s="13"/>
      <c r="W549" s="13"/>
      <c r="X549" s="13"/>
      <c r="Y549" s="13"/>
      <c r="Z549" s="13"/>
      <c r="AA549" s="13"/>
      <c r="AB549" s="13"/>
      <c r="AC549" s="13"/>
      <c r="AD549" s="13"/>
      <c r="AE549" s="13"/>
      <c r="AT549" s="244" t="s">
        <v>141</v>
      </c>
      <c r="AU549" s="244" t="s">
        <v>85</v>
      </c>
      <c r="AV549" s="13" t="s">
        <v>83</v>
      </c>
      <c r="AW549" s="13" t="s">
        <v>32</v>
      </c>
      <c r="AX549" s="13" t="s">
        <v>75</v>
      </c>
      <c r="AY549" s="244" t="s">
        <v>133</v>
      </c>
    </row>
    <row r="550" s="14" customFormat="1">
      <c r="A550" s="14"/>
      <c r="B550" s="245"/>
      <c r="C550" s="246"/>
      <c r="D550" s="236" t="s">
        <v>141</v>
      </c>
      <c r="E550" s="247" t="s">
        <v>1</v>
      </c>
      <c r="F550" s="248" t="s">
        <v>1305</v>
      </c>
      <c r="G550" s="246"/>
      <c r="H550" s="249">
        <v>85.043000000000006</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141</v>
      </c>
      <c r="AU550" s="255" t="s">
        <v>85</v>
      </c>
      <c r="AV550" s="14" t="s">
        <v>85</v>
      </c>
      <c r="AW550" s="14" t="s">
        <v>32</v>
      </c>
      <c r="AX550" s="14" t="s">
        <v>75</v>
      </c>
      <c r="AY550" s="255" t="s">
        <v>133</v>
      </c>
    </row>
    <row r="551" s="13" customFormat="1">
      <c r="A551" s="13"/>
      <c r="B551" s="234"/>
      <c r="C551" s="235"/>
      <c r="D551" s="236" t="s">
        <v>141</v>
      </c>
      <c r="E551" s="237" t="s">
        <v>1</v>
      </c>
      <c r="F551" s="238" t="s">
        <v>1306</v>
      </c>
      <c r="G551" s="235"/>
      <c r="H551" s="237" t="s">
        <v>1</v>
      </c>
      <c r="I551" s="239"/>
      <c r="J551" s="235"/>
      <c r="K551" s="235"/>
      <c r="L551" s="240"/>
      <c r="M551" s="241"/>
      <c r="N551" s="242"/>
      <c r="O551" s="242"/>
      <c r="P551" s="242"/>
      <c r="Q551" s="242"/>
      <c r="R551" s="242"/>
      <c r="S551" s="242"/>
      <c r="T551" s="243"/>
      <c r="U551" s="13"/>
      <c r="V551" s="13"/>
      <c r="W551" s="13"/>
      <c r="X551" s="13"/>
      <c r="Y551" s="13"/>
      <c r="Z551" s="13"/>
      <c r="AA551" s="13"/>
      <c r="AB551" s="13"/>
      <c r="AC551" s="13"/>
      <c r="AD551" s="13"/>
      <c r="AE551" s="13"/>
      <c r="AT551" s="244" t="s">
        <v>141</v>
      </c>
      <c r="AU551" s="244" t="s">
        <v>85</v>
      </c>
      <c r="AV551" s="13" t="s">
        <v>83</v>
      </c>
      <c r="AW551" s="13" t="s">
        <v>32</v>
      </c>
      <c r="AX551" s="13" t="s">
        <v>75</v>
      </c>
      <c r="AY551" s="244" t="s">
        <v>133</v>
      </c>
    </row>
    <row r="552" s="14" customFormat="1">
      <c r="A552" s="14"/>
      <c r="B552" s="245"/>
      <c r="C552" s="246"/>
      <c r="D552" s="236" t="s">
        <v>141</v>
      </c>
      <c r="E552" s="247" t="s">
        <v>1</v>
      </c>
      <c r="F552" s="248" t="s">
        <v>1307</v>
      </c>
      <c r="G552" s="246"/>
      <c r="H552" s="249">
        <v>39.884</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141</v>
      </c>
      <c r="AU552" s="255" t="s">
        <v>85</v>
      </c>
      <c r="AV552" s="14" t="s">
        <v>85</v>
      </c>
      <c r="AW552" s="14" t="s">
        <v>32</v>
      </c>
      <c r="AX552" s="14" t="s">
        <v>75</v>
      </c>
      <c r="AY552" s="255" t="s">
        <v>133</v>
      </c>
    </row>
    <row r="553" s="13" customFormat="1">
      <c r="A553" s="13"/>
      <c r="B553" s="234"/>
      <c r="C553" s="235"/>
      <c r="D553" s="236" t="s">
        <v>141</v>
      </c>
      <c r="E553" s="237" t="s">
        <v>1</v>
      </c>
      <c r="F553" s="238" t="s">
        <v>1308</v>
      </c>
      <c r="G553" s="235"/>
      <c r="H553" s="237" t="s">
        <v>1</v>
      </c>
      <c r="I553" s="239"/>
      <c r="J553" s="235"/>
      <c r="K553" s="235"/>
      <c r="L553" s="240"/>
      <c r="M553" s="241"/>
      <c r="N553" s="242"/>
      <c r="O553" s="242"/>
      <c r="P553" s="242"/>
      <c r="Q553" s="242"/>
      <c r="R553" s="242"/>
      <c r="S553" s="242"/>
      <c r="T553" s="243"/>
      <c r="U553" s="13"/>
      <c r="V553" s="13"/>
      <c r="W553" s="13"/>
      <c r="X553" s="13"/>
      <c r="Y553" s="13"/>
      <c r="Z553" s="13"/>
      <c r="AA553" s="13"/>
      <c r="AB553" s="13"/>
      <c r="AC553" s="13"/>
      <c r="AD553" s="13"/>
      <c r="AE553" s="13"/>
      <c r="AT553" s="244" t="s">
        <v>141</v>
      </c>
      <c r="AU553" s="244" t="s">
        <v>85</v>
      </c>
      <c r="AV553" s="13" t="s">
        <v>83</v>
      </c>
      <c r="AW553" s="13" t="s">
        <v>32</v>
      </c>
      <c r="AX553" s="13" t="s">
        <v>75</v>
      </c>
      <c r="AY553" s="244" t="s">
        <v>133</v>
      </c>
    </row>
    <row r="554" s="14" customFormat="1">
      <c r="A554" s="14"/>
      <c r="B554" s="245"/>
      <c r="C554" s="246"/>
      <c r="D554" s="236" t="s">
        <v>141</v>
      </c>
      <c r="E554" s="247" t="s">
        <v>1</v>
      </c>
      <c r="F554" s="248" t="s">
        <v>1309</v>
      </c>
      <c r="G554" s="246"/>
      <c r="H554" s="249">
        <v>147.994</v>
      </c>
      <c r="I554" s="250"/>
      <c r="J554" s="246"/>
      <c r="K554" s="246"/>
      <c r="L554" s="251"/>
      <c r="M554" s="252"/>
      <c r="N554" s="253"/>
      <c r="O554" s="253"/>
      <c r="P554" s="253"/>
      <c r="Q554" s="253"/>
      <c r="R554" s="253"/>
      <c r="S554" s="253"/>
      <c r="T554" s="254"/>
      <c r="U554" s="14"/>
      <c r="V554" s="14"/>
      <c r="W554" s="14"/>
      <c r="X554" s="14"/>
      <c r="Y554" s="14"/>
      <c r="Z554" s="14"/>
      <c r="AA554" s="14"/>
      <c r="AB554" s="14"/>
      <c r="AC554" s="14"/>
      <c r="AD554" s="14"/>
      <c r="AE554" s="14"/>
      <c r="AT554" s="255" t="s">
        <v>141</v>
      </c>
      <c r="AU554" s="255" t="s">
        <v>85</v>
      </c>
      <c r="AV554" s="14" t="s">
        <v>85</v>
      </c>
      <c r="AW554" s="14" t="s">
        <v>32</v>
      </c>
      <c r="AX554" s="14" t="s">
        <v>75</v>
      </c>
      <c r="AY554" s="255" t="s">
        <v>133</v>
      </c>
    </row>
    <row r="555" s="13" customFormat="1">
      <c r="A555" s="13"/>
      <c r="B555" s="234"/>
      <c r="C555" s="235"/>
      <c r="D555" s="236" t="s">
        <v>141</v>
      </c>
      <c r="E555" s="237" t="s">
        <v>1</v>
      </c>
      <c r="F555" s="238" t="s">
        <v>1310</v>
      </c>
      <c r="G555" s="235"/>
      <c r="H555" s="237" t="s">
        <v>1</v>
      </c>
      <c r="I555" s="239"/>
      <c r="J555" s="235"/>
      <c r="K555" s="235"/>
      <c r="L555" s="240"/>
      <c r="M555" s="241"/>
      <c r="N555" s="242"/>
      <c r="O555" s="242"/>
      <c r="P555" s="242"/>
      <c r="Q555" s="242"/>
      <c r="R555" s="242"/>
      <c r="S555" s="242"/>
      <c r="T555" s="243"/>
      <c r="U555" s="13"/>
      <c r="V555" s="13"/>
      <c r="W555" s="13"/>
      <c r="X555" s="13"/>
      <c r="Y555" s="13"/>
      <c r="Z555" s="13"/>
      <c r="AA555" s="13"/>
      <c r="AB555" s="13"/>
      <c r="AC555" s="13"/>
      <c r="AD555" s="13"/>
      <c r="AE555" s="13"/>
      <c r="AT555" s="244" t="s">
        <v>141</v>
      </c>
      <c r="AU555" s="244" t="s">
        <v>85</v>
      </c>
      <c r="AV555" s="13" t="s">
        <v>83</v>
      </c>
      <c r="AW555" s="13" t="s">
        <v>32</v>
      </c>
      <c r="AX555" s="13" t="s">
        <v>75</v>
      </c>
      <c r="AY555" s="244" t="s">
        <v>133</v>
      </c>
    </row>
    <row r="556" s="14" customFormat="1">
      <c r="A556" s="14"/>
      <c r="B556" s="245"/>
      <c r="C556" s="246"/>
      <c r="D556" s="236" t="s">
        <v>141</v>
      </c>
      <c r="E556" s="247" t="s">
        <v>1</v>
      </c>
      <c r="F556" s="248" t="s">
        <v>1311</v>
      </c>
      <c r="G556" s="246"/>
      <c r="H556" s="249">
        <v>135.15799999999999</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141</v>
      </c>
      <c r="AU556" s="255" t="s">
        <v>85</v>
      </c>
      <c r="AV556" s="14" t="s">
        <v>85</v>
      </c>
      <c r="AW556" s="14" t="s">
        <v>32</v>
      </c>
      <c r="AX556" s="14" t="s">
        <v>75</v>
      </c>
      <c r="AY556" s="255" t="s">
        <v>133</v>
      </c>
    </row>
    <row r="557" s="13" customFormat="1">
      <c r="A557" s="13"/>
      <c r="B557" s="234"/>
      <c r="C557" s="235"/>
      <c r="D557" s="236" t="s">
        <v>141</v>
      </c>
      <c r="E557" s="237" t="s">
        <v>1</v>
      </c>
      <c r="F557" s="238" t="s">
        <v>1312</v>
      </c>
      <c r="G557" s="235"/>
      <c r="H557" s="237" t="s">
        <v>1</v>
      </c>
      <c r="I557" s="239"/>
      <c r="J557" s="235"/>
      <c r="K557" s="235"/>
      <c r="L557" s="240"/>
      <c r="M557" s="241"/>
      <c r="N557" s="242"/>
      <c r="O557" s="242"/>
      <c r="P557" s="242"/>
      <c r="Q557" s="242"/>
      <c r="R557" s="242"/>
      <c r="S557" s="242"/>
      <c r="T557" s="243"/>
      <c r="U557" s="13"/>
      <c r="V557" s="13"/>
      <c r="W557" s="13"/>
      <c r="X557" s="13"/>
      <c r="Y557" s="13"/>
      <c r="Z557" s="13"/>
      <c r="AA557" s="13"/>
      <c r="AB557" s="13"/>
      <c r="AC557" s="13"/>
      <c r="AD557" s="13"/>
      <c r="AE557" s="13"/>
      <c r="AT557" s="244" t="s">
        <v>141</v>
      </c>
      <c r="AU557" s="244" t="s">
        <v>85</v>
      </c>
      <c r="AV557" s="13" t="s">
        <v>83</v>
      </c>
      <c r="AW557" s="13" t="s">
        <v>32</v>
      </c>
      <c r="AX557" s="13" t="s">
        <v>75</v>
      </c>
      <c r="AY557" s="244" t="s">
        <v>133</v>
      </c>
    </row>
    <row r="558" s="14" customFormat="1">
      <c r="A558" s="14"/>
      <c r="B558" s="245"/>
      <c r="C558" s="246"/>
      <c r="D558" s="236" t="s">
        <v>141</v>
      </c>
      <c r="E558" s="247" t="s">
        <v>1</v>
      </c>
      <c r="F558" s="248" t="s">
        <v>1313</v>
      </c>
      <c r="G558" s="246"/>
      <c r="H558" s="249">
        <v>721.178</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141</v>
      </c>
      <c r="AU558" s="255" t="s">
        <v>85</v>
      </c>
      <c r="AV558" s="14" t="s">
        <v>85</v>
      </c>
      <c r="AW558" s="14" t="s">
        <v>32</v>
      </c>
      <c r="AX558" s="14" t="s">
        <v>75</v>
      </c>
      <c r="AY558" s="255" t="s">
        <v>133</v>
      </c>
    </row>
    <row r="559" s="13" customFormat="1">
      <c r="A559" s="13"/>
      <c r="B559" s="234"/>
      <c r="C559" s="235"/>
      <c r="D559" s="236" t="s">
        <v>141</v>
      </c>
      <c r="E559" s="237" t="s">
        <v>1</v>
      </c>
      <c r="F559" s="238" t="s">
        <v>1314</v>
      </c>
      <c r="G559" s="235"/>
      <c r="H559" s="237" t="s">
        <v>1</v>
      </c>
      <c r="I559" s="239"/>
      <c r="J559" s="235"/>
      <c r="K559" s="235"/>
      <c r="L559" s="240"/>
      <c r="M559" s="241"/>
      <c r="N559" s="242"/>
      <c r="O559" s="242"/>
      <c r="P559" s="242"/>
      <c r="Q559" s="242"/>
      <c r="R559" s="242"/>
      <c r="S559" s="242"/>
      <c r="T559" s="243"/>
      <c r="U559" s="13"/>
      <c r="V559" s="13"/>
      <c r="W559" s="13"/>
      <c r="X559" s="13"/>
      <c r="Y559" s="13"/>
      <c r="Z559" s="13"/>
      <c r="AA559" s="13"/>
      <c r="AB559" s="13"/>
      <c r="AC559" s="13"/>
      <c r="AD559" s="13"/>
      <c r="AE559" s="13"/>
      <c r="AT559" s="244" t="s">
        <v>141</v>
      </c>
      <c r="AU559" s="244" t="s">
        <v>85</v>
      </c>
      <c r="AV559" s="13" t="s">
        <v>83</v>
      </c>
      <c r="AW559" s="13" t="s">
        <v>32</v>
      </c>
      <c r="AX559" s="13" t="s">
        <v>75</v>
      </c>
      <c r="AY559" s="244" t="s">
        <v>133</v>
      </c>
    </row>
    <row r="560" s="14" customFormat="1">
      <c r="A560" s="14"/>
      <c r="B560" s="245"/>
      <c r="C560" s="246"/>
      <c r="D560" s="236" t="s">
        <v>141</v>
      </c>
      <c r="E560" s="247" t="s">
        <v>1</v>
      </c>
      <c r="F560" s="248" t="s">
        <v>1315</v>
      </c>
      <c r="G560" s="246"/>
      <c r="H560" s="249">
        <v>88.477000000000004</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141</v>
      </c>
      <c r="AU560" s="255" t="s">
        <v>85</v>
      </c>
      <c r="AV560" s="14" t="s">
        <v>85</v>
      </c>
      <c r="AW560" s="14" t="s">
        <v>32</v>
      </c>
      <c r="AX560" s="14" t="s">
        <v>75</v>
      </c>
      <c r="AY560" s="255" t="s">
        <v>133</v>
      </c>
    </row>
    <row r="561" s="13" customFormat="1">
      <c r="A561" s="13"/>
      <c r="B561" s="234"/>
      <c r="C561" s="235"/>
      <c r="D561" s="236" t="s">
        <v>141</v>
      </c>
      <c r="E561" s="237" t="s">
        <v>1</v>
      </c>
      <c r="F561" s="238" t="s">
        <v>1316</v>
      </c>
      <c r="G561" s="235"/>
      <c r="H561" s="237" t="s">
        <v>1</v>
      </c>
      <c r="I561" s="239"/>
      <c r="J561" s="235"/>
      <c r="K561" s="235"/>
      <c r="L561" s="240"/>
      <c r="M561" s="241"/>
      <c r="N561" s="242"/>
      <c r="O561" s="242"/>
      <c r="P561" s="242"/>
      <c r="Q561" s="242"/>
      <c r="R561" s="242"/>
      <c r="S561" s="242"/>
      <c r="T561" s="243"/>
      <c r="U561" s="13"/>
      <c r="V561" s="13"/>
      <c r="W561" s="13"/>
      <c r="X561" s="13"/>
      <c r="Y561" s="13"/>
      <c r="Z561" s="13"/>
      <c r="AA561" s="13"/>
      <c r="AB561" s="13"/>
      <c r="AC561" s="13"/>
      <c r="AD561" s="13"/>
      <c r="AE561" s="13"/>
      <c r="AT561" s="244" t="s">
        <v>141</v>
      </c>
      <c r="AU561" s="244" t="s">
        <v>85</v>
      </c>
      <c r="AV561" s="13" t="s">
        <v>83</v>
      </c>
      <c r="AW561" s="13" t="s">
        <v>32</v>
      </c>
      <c r="AX561" s="13" t="s">
        <v>75</v>
      </c>
      <c r="AY561" s="244" t="s">
        <v>133</v>
      </c>
    </row>
    <row r="562" s="14" customFormat="1">
      <c r="A562" s="14"/>
      <c r="B562" s="245"/>
      <c r="C562" s="246"/>
      <c r="D562" s="236" t="s">
        <v>141</v>
      </c>
      <c r="E562" s="247" t="s">
        <v>1</v>
      </c>
      <c r="F562" s="248" t="s">
        <v>1317</v>
      </c>
      <c r="G562" s="246"/>
      <c r="H562" s="249">
        <v>376.92200000000003</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141</v>
      </c>
      <c r="AU562" s="255" t="s">
        <v>85</v>
      </c>
      <c r="AV562" s="14" t="s">
        <v>85</v>
      </c>
      <c r="AW562" s="14" t="s">
        <v>32</v>
      </c>
      <c r="AX562" s="14" t="s">
        <v>75</v>
      </c>
      <c r="AY562" s="255" t="s">
        <v>133</v>
      </c>
    </row>
    <row r="563" s="13" customFormat="1">
      <c r="A563" s="13"/>
      <c r="B563" s="234"/>
      <c r="C563" s="235"/>
      <c r="D563" s="236" t="s">
        <v>141</v>
      </c>
      <c r="E563" s="237" t="s">
        <v>1</v>
      </c>
      <c r="F563" s="238" t="s">
        <v>1318</v>
      </c>
      <c r="G563" s="235"/>
      <c r="H563" s="237" t="s">
        <v>1</v>
      </c>
      <c r="I563" s="239"/>
      <c r="J563" s="235"/>
      <c r="K563" s="235"/>
      <c r="L563" s="240"/>
      <c r="M563" s="241"/>
      <c r="N563" s="242"/>
      <c r="O563" s="242"/>
      <c r="P563" s="242"/>
      <c r="Q563" s="242"/>
      <c r="R563" s="242"/>
      <c r="S563" s="242"/>
      <c r="T563" s="243"/>
      <c r="U563" s="13"/>
      <c r="V563" s="13"/>
      <c r="W563" s="13"/>
      <c r="X563" s="13"/>
      <c r="Y563" s="13"/>
      <c r="Z563" s="13"/>
      <c r="AA563" s="13"/>
      <c r="AB563" s="13"/>
      <c r="AC563" s="13"/>
      <c r="AD563" s="13"/>
      <c r="AE563" s="13"/>
      <c r="AT563" s="244" t="s">
        <v>141</v>
      </c>
      <c r="AU563" s="244" t="s">
        <v>85</v>
      </c>
      <c r="AV563" s="13" t="s">
        <v>83</v>
      </c>
      <c r="AW563" s="13" t="s">
        <v>32</v>
      </c>
      <c r="AX563" s="13" t="s">
        <v>75</v>
      </c>
      <c r="AY563" s="244" t="s">
        <v>133</v>
      </c>
    </row>
    <row r="564" s="14" customFormat="1">
      <c r="A564" s="14"/>
      <c r="B564" s="245"/>
      <c r="C564" s="246"/>
      <c r="D564" s="236" t="s">
        <v>141</v>
      </c>
      <c r="E564" s="247" t="s">
        <v>1</v>
      </c>
      <c r="F564" s="248" t="s">
        <v>1319</v>
      </c>
      <c r="G564" s="246"/>
      <c r="H564" s="249">
        <v>55.351999999999997</v>
      </c>
      <c r="I564" s="250"/>
      <c r="J564" s="246"/>
      <c r="K564" s="246"/>
      <c r="L564" s="251"/>
      <c r="M564" s="252"/>
      <c r="N564" s="253"/>
      <c r="O564" s="253"/>
      <c r="P564" s="253"/>
      <c r="Q564" s="253"/>
      <c r="R564" s="253"/>
      <c r="S564" s="253"/>
      <c r="T564" s="254"/>
      <c r="U564" s="14"/>
      <c r="V564" s="14"/>
      <c r="W564" s="14"/>
      <c r="X564" s="14"/>
      <c r="Y564" s="14"/>
      <c r="Z564" s="14"/>
      <c r="AA564" s="14"/>
      <c r="AB564" s="14"/>
      <c r="AC564" s="14"/>
      <c r="AD564" s="14"/>
      <c r="AE564" s="14"/>
      <c r="AT564" s="255" t="s">
        <v>141</v>
      </c>
      <c r="AU564" s="255" t="s">
        <v>85</v>
      </c>
      <c r="AV564" s="14" t="s">
        <v>85</v>
      </c>
      <c r="AW564" s="14" t="s">
        <v>32</v>
      </c>
      <c r="AX564" s="14" t="s">
        <v>75</v>
      </c>
      <c r="AY564" s="255" t="s">
        <v>133</v>
      </c>
    </row>
    <row r="565" s="13" customFormat="1">
      <c r="A565" s="13"/>
      <c r="B565" s="234"/>
      <c r="C565" s="235"/>
      <c r="D565" s="236" t="s">
        <v>141</v>
      </c>
      <c r="E565" s="237" t="s">
        <v>1</v>
      </c>
      <c r="F565" s="238" t="s">
        <v>1320</v>
      </c>
      <c r="G565" s="235"/>
      <c r="H565" s="237" t="s">
        <v>1</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141</v>
      </c>
      <c r="AU565" s="244" t="s">
        <v>85</v>
      </c>
      <c r="AV565" s="13" t="s">
        <v>83</v>
      </c>
      <c r="AW565" s="13" t="s">
        <v>32</v>
      </c>
      <c r="AX565" s="13" t="s">
        <v>75</v>
      </c>
      <c r="AY565" s="244" t="s">
        <v>133</v>
      </c>
    </row>
    <row r="566" s="14" customFormat="1">
      <c r="A566" s="14"/>
      <c r="B566" s="245"/>
      <c r="C566" s="246"/>
      <c r="D566" s="236" t="s">
        <v>141</v>
      </c>
      <c r="E566" s="247" t="s">
        <v>1</v>
      </c>
      <c r="F566" s="248" t="s">
        <v>1321</v>
      </c>
      <c r="G566" s="246"/>
      <c r="H566" s="249">
        <v>90.173000000000002</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141</v>
      </c>
      <c r="AU566" s="255" t="s">
        <v>85</v>
      </c>
      <c r="AV566" s="14" t="s">
        <v>85</v>
      </c>
      <c r="AW566" s="14" t="s">
        <v>32</v>
      </c>
      <c r="AX566" s="14" t="s">
        <v>75</v>
      </c>
      <c r="AY566" s="255" t="s">
        <v>133</v>
      </c>
    </row>
    <row r="567" s="16" customFormat="1">
      <c r="A567" s="16"/>
      <c r="B567" s="267"/>
      <c r="C567" s="268"/>
      <c r="D567" s="236" t="s">
        <v>141</v>
      </c>
      <c r="E567" s="269" t="s">
        <v>1</v>
      </c>
      <c r="F567" s="270" t="s">
        <v>214</v>
      </c>
      <c r="G567" s="268"/>
      <c r="H567" s="271">
        <v>7590.8419999999987</v>
      </c>
      <c r="I567" s="272"/>
      <c r="J567" s="268"/>
      <c r="K567" s="268"/>
      <c r="L567" s="273"/>
      <c r="M567" s="274"/>
      <c r="N567" s="275"/>
      <c r="O567" s="275"/>
      <c r="P567" s="275"/>
      <c r="Q567" s="275"/>
      <c r="R567" s="275"/>
      <c r="S567" s="275"/>
      <c r="T567" s="276"/>
      <c r="U567" s="16"/>
      <c r="V567" s="16"/>
      <c r="W567" s="16"/>
      <c r="X567" s="16"/>
      <c r="Y567" s="16"/>
      <c r="Z567" s="16"/>
      <c r="AA567" s="16"/>
      <c r="AB567" s="16"/>
      <c r="AC567" s="16"/>
      <c r="AD567" s="16"/>
      <c r="AE567" s="16"/>
      <c r="AT567" s="277" t="s">
        <v>141</v>
      </c>
      <c r="AU567" s="277" t="s">
        <v>85</v>
      </c>
      <c r="AV567" s="16" t="s">
        <v>153</v>
      </c>
      <c r="AW567" s="16" t="s">
        <v>32</v>
      </c>
      <c r="AX567" s="16" t="s">
        <v>75</v>
      </c>
      <c r="AY567" s="277" t="s">
        <v>133</v>
      </c>
    </row>
    <row r="568" s="13" customFormat="1">
      <c r="A568" s="13"/>
      <c r="B568" s="234"/>
      <c r="C568" s="235"/>
      <c r="D568" s="236" t="s">
        <v>141</v>
      </c>
      <c r="E568" s="237" t="s">
        <v>1</v>
      </c>
      <c r="F568" s="238" t="s">
        <v>212</v>
      </c>
      <c r="G568" s="235"/>
      <c r="H568" s="237" t="s">
        <v>1</v>
      </c>
      <c r="I568" s="239"/>
      <c r="J568" s="235"/>
      <c r="K568" s="235"/>
      <c r="L568" s="240"/>
      <c r="M568" s="241"/>
      <c r="N568" s="242"/>
      <c r="O568" s="242"/>
      <c r="P568" s="242"/>
      <c r="Q568" s="242"/>
      <c r="R568" s="242"/>
      <c r="S568" s="242"/>
      <c r="T568" s="243"/>
      <c r="U568" s="13"/>
      <c r="V568" s="13"/>
      <c r="W568" s="13"/>
      <c r="X568" s="13"/>
      <c r="Y568" s="13"/>
      <c r="Z568" s="13"/>
      <c r="AA568" s="13"/>
      <c r="AB568" s="13"/>
      <c r="AC568" s="13"/>
      <c r="AD568" s="13"/>
      <c r="AE568" s="13"/>
      <c r="AT568" s="244" t="s">
        <v>141</v>
      </c>
      <c r="AU568" s="244" t="s">
        <v>85</v>
      </c>
      <c r="AV568" s="13" t="s">
        <v>83</v>
      </c>
      <c r="AW568" s="13" t="s">
        <v>32</v>
      </c>
      <c r="AX568" s="13" t="s">
        <v>75</v>
      </c>
      <c r="AY568" s="244" t="s">
        <v>133</v>
      </c>
    </row>
    <row r="569" s="13" customFormat="1">
      <c r="A569" s="13"/>
      <c r="B569" s="234"/>
      <c r="C569" s="235"/>
      <c r="D569" s="236" t="s">
        <v>141</v>
      </c>
      <c r="E569" s="237" t="s">
        <v>1</v>
      </c>
      <c r="F569" s="238" t="s">
        <v>1322</v>
      </c>
      <c r="G569" s="235"/>
      <c r="H569" s="237" t="s">
        <v>1</v>
      </c>
      <c r="I569" s="239"/>
      <c r="J569" s="235"/>
      <c r="K569" s="235"/>
      <c r="L569" s="240"/>
      <c r="M569" s="241"/>
      <c r="N569" s="242"/>
      <c r="O569" s="242"/>
      <c r="P569" s="242"/>
      <c r="Q569" s="242"/>
      <c r="R569" s="242"/>
      <c r="S569" s="242"/>
      <c r="T569" s="243"/>
      <c r="U569" s="13"/>
      <c r="V569" s="13"/>
      <c r="W569" s="13"/>
      <c r="X569" s="13"/>
      <c r="Y569" s="13"/>
      <c r="Z569" s="13"/>
      <c r="AA569" s="13"/>
      <c r="AB569" s="13"/>
      <c r="AC569" s="13"/>
      <c r="AD569" s="13"/>
      <c r="AE569" s="13"/>
      <c r="AT569" s="244" t="s">
        <v>141</v>
      </c>
      <c r="AU569" s="244" t="s">
        <v>85</v>
      </c>
      <c r="AV569" s="13" t="s">
        <v>83</v>
      </c>
      <c r="AW569" s="13" t="s">
        <v>32</v>
      </c>
      <c r="AX569" s="13" t="s">
        <v>75</v>
      </c>
      <c r="AY569" s="244" t="s">
        <v>133</v>
      </c>
    </row>
    <row r="570" s="14" customFormat="1">
      <c r="A570" s="14"/>
      <c r="B570" s="245"/>
      <c r="C570" s="246"/>
      <c r="D570" s="236" t="s">
        <v>141</v>
      </c>
      <c r="E570" s="247" t="s">
        <v>1</v>
      </c>
      <c r="F570" s="248" t="s">
        <v>1323</v>
      </c>
      <c r="G570" s="246"/>
      <c r="H570" s="249">
        <v>499.34899999999999</v>
      </c>
      <c r="I570" s="250"/>
      <c r="J570" s="246"/>
      <c r="K570" s="246"/>
      <c r="L570" s="251"/>
      <c r="M570" s="252"/>
      <c r="N570" s="253"/>
      <c r="O570" s="253"/>
      <c r="P570" s="253"/>
      <c r="Q570" s="253"/>
      <c r="R570" s="253"/>
      <c r="S570" s="253"/>
      <c r="T570" s="254"/>
      <c r="U570" s="14"/>
      <c r="V570" s="14"/>
      <c r="W570" s="14"/>
      <c r="X570" s="14"/>
      <c r="Y570" s="14"/>
      <c r="Z570" s="14"/>
      <c r="AA570" s="14"/>
      <c r="AB570" s="14"/>
      <c r="AC570" s="14"/>
      <c r="AD570" s="14"/>
      <c r="AE570" s="14"/>
      <c r="AT570" s="255" t="s">
        <v>141</v>
      </c>
      <c r="AU570" s="255" t="s">
        <v>85</v>
      </c>
      <c r="AV570" s="14" t="s">
        <v>85</v>
      </c>
      <c r="AW570" s="14" t="s">
        <v>32</v>
      </c>
      <c r="AX570" s="14" t="s">
        <v>75</v>
      </c>
      <c r="AY570" s="255" t="s">
        <v>133</v>
      </c>
    </row>
    <row r="571" s="13" customFormat="1">
      <c r="A571" s="13"/>
      <c r="B571" s="234"/>
      <c r="C571" s="235"/>
      <c r="D571" s="236" t="s">
        <v>141</v>
      </c>
      <c r="E571" s="237" t="s">
        <v>1</v>
      </c>
      <c r="F571" s="238" t="s">
        <v>1324</v>
      </c>
      <c r="G571" s="235"/>
      <c r="H571" s="237" t="s">
        <v>1</v>
      </c>
      <c r="I571" s="239"/>
      <c r="J571" s="235"/>
      <c r="K571" s="235"/>
      <c r="L571" s="240"/>
      <c r="M571" s="241"/>
      <c r="N571" s="242"/>
      <c r="O571" s="242"/>
      <c r="P571" s="242"/>
      <c r="Q571" s="242"/>
      <c r="R571" s="242"/>
      <c r="S571" s="242"/>
      <c r="T571" s="243"/>
      <c r="U571" s="13"/>
      <c r="V571" s="13"/>
      <c r="W571" s="13"/>
      <c r="X571" s="13"/>
      <c r="Y571" s="13"/>
      <c r="Z571" s="13"/>
      <c r="AA571" s="13"/>
      <c r="AB571" s="13"/>
      <c r="AC571" s="13"/>
      <c r="AD571" s="13"/>
      <c r="AE571" s="13"/>
      <c r="AT571" s="244" t="s">
        <v>141</v>
      </c>
      <c r="AU571" s="244" t="s">
        <v>85</v>
      </c>
      <c r="AV571" s="13" t="s">
        <v>83</v>
      </c>
      <c r="AW571" s="13" t="s">
        <v>32</v>
      </c>
      <c r="AX571" s="13" t="s">
        <v>75</v>
      </c>
      <c r="AY571" s="244" t="s">
        <v>133</v>
      </c>
    </row>
    <row r="572" s="14" customFormat="1">
      <c r="A572" s="14"/>
      <c r="B572" s="245"/>
      <c r="C572" s="246"/>
      <c r="D572" s="236" t="s">
        <v>141</v>
      </c>
      <c r="E572" s="247" t="s">
        <v>1</v>
      </c>
      <c r="F572" s="248" t="s">
        <v>1325</v>
      </c>
      <c r="G572" s="246"/>
      <c r="H572" s="249">
        <v>-2058.7919999999999</v>
      </c>
      <c r="I572" s="250"/>
      <c r="J572" s="246"/>
      <c r="K572" s="246"/>
      <c r="L572" s="251"/>
      <c r="M572" s="252"/>
      <c r="N572" s="253"/>
      <c r="O572" s="253"/>
      <c r="P572" s="253"/>
      <c r="Q572" s="253"/>
      <c r="R572" s="253"/>
      <c r="S572" s="253"/>
      <c r="T572" s="254"/>
      <c r="U572" s="14"/>
      <c r="V572" s="14"/>
      <c r="W572" s="14"/>
      <c r="X572" s="14"/>
      <c r="Y572" s="14"/>
      <c r="Z572" s="14"/>
      <c r="AA572" s="14"/>
      <c r="AB572" s="14"/>
      <c r="AC572" s="14"/>
      <c r="AD572" s="14"/>
      <c r="AE572" s="14"/>
      <c r="AT572" s="255" t="s">
        <v>141</v>
      </c>
      <c r="AU572" s="255" t="s">
        <v>85</v>
      </c>
      <c r="AV572" s="14" t="s">
        <v>85</v>
      </c>
      <c r="AW572" s="14" t="s">
        <v>32</v>
      </c>
      <c r="AX572" s="14" t="s">
        <v>75</v>
      </c>
      <c r="AY572" s="255" t="s">
        <v>133</v>
      </c>
    </row>
    <row r="573" s="14" customFormat="1">
      <c r="A573" s="14"/>
      <c r="B573" s="245"/>
      <c r="C573" s="246"/>
      <c r="D573" s="236" t="s">
        <v>141</v>
      </c>
      <c r="E573" s="247" t="s">
        <v>1</v>
      </c>
      <c r="F573" s="248" t="s">
        <v>1326</v>
      </c>
      <c r="G573" s="246"/>
      <c r="H573" s="249">
        <v>5001.8770000000004</v>
      </c>
      <c r="I573" s="250"/>
      <c r="J573" s="246"/>
      <c r="K573" s="246"/>
      <c r="L573" s="251"/>
      <c r="M573" s="252"/>
      <c r="N573" s="253"/>
      <c r="O573" s="253"/>
      <c r="P573" s="253"/>
      <c r="Q573" s="253"/>
      <c r="R573" s="253"/>
      <c r="S573" s="253"/>
      <c r="T573" s="254"/>
      <c r="U573" s="14"/>
      <c r="V573" s="14"/>
      <c r="W573" s="14"/>
      <c r="X573" s="14"/>
      <c r="Y573" s="14"/>
      <c r="Z573" s="14"/>
      <c r="AA573" s="14"/>
      <c r="AB573" s="14"/>
      <c r="AC573" s="14"/>
      <c r="AD573" s="14"/>
      <c r="AE573" s="14"/>
      <c r="AT573" s="255" t="s">
        <v>141</v>
      </c>
      <c r="AU573" s="255" t="s">
        <v>85</v>
      </c>
      <c r="AV573" s="14" t="s">
        <v>85</v>
      </c>
      <c r="AW573" s="14" t="s">
        <v>32</v>
      </c>
      <c r="AX573" s="14" t="s">
        <v>75</v>
      </c>
      <c r="AY573" s="255" t="s">
        <v>133</v>
      </c>
    </row>
    <row r="574" s="13" customFormat="1">
      <c r="A574" s="13"/>
      <c r="B574" s="234"/>
      <c r="C574" s="235"/>
      <c r="D574" s="236" t="s">
        <v>141</v>
      </c>
      <c r="E574" s="237" t="s">
        <v>1</v>
      </c>
      <c r="F574" s="238" t="s">
        <v>1237</v>
      </c>
      <c r="G574" s="235"/>
      <c r="H574" s="237" t="s">
        <v>1</v>
      </c>
      <c r="I574" s="239"/>
      <c r="J574" s="235"/>
      <c r="K574" s="235"/>
      <c r="L574" s="240"/>
      <c r="M574" s="241"/>
      <c r="N574" s="242"/>
      <c r="O574" s="242"/>
      <c r="P574" s="242"/>
      <c r="Q574" s="242"/>
      <c r="R574" s="242"/>
      <c r="S574" s="242"/>
      <c r="T574" s="243"/>
      <c r="U574" s="13"/>
      <c r="V574" s="13"/>
      <c r="W574" s="13"/>
      <c r="X574" s="13"/>
      <c r="Y574" s="13"/>
      <c r="Z574" s="13"/>
      <c r="AA574" s="13"/>
      <c r="AB574" s="13"/>
      <c r="AC574" s="13"/>
      <c r="AD574" s="13"/>
      <c r="AE574" s="13"/>
      <c r="AT574" s="244" t="s">
        <v>141</v>
      </c>
      <c r="AU574" s="244" t="s">
        <v>85</v>
      </c>
      <c r="AV574" s="13" t="s">
        <v>83</v>
      </c>
      <c r="AW574" s="13" t="s">
        <v>32</v>
      </c>
      <c r="AX574" s="13" t="s">
        <v>75</v>
      </c>
      <c r="AY574" s="244" t="s">
        <v>133</v>
      </c>
    </row>
    <row r="575" s="13" customFormat="1">
      <c r="A575" s="13"/>
      <c r="B575" s="234"/>
      <c r="C575" s="235"/>
      <c r="D575" s="236" t="s">
        <v>141</v>
      </c>
      <c r="E575" s="237" t="s">
        <v>1</v>
      </c>
      <c r="F575" s="238" t="s">
        <v>1345</v>
      </c>
      <c r="G575" s="235"/>
      <c r="H575" s="237" t="s">
        <v>1</v>
      </c>
      <c r="I575" s="239"/>
      <c r="J575" s="235"/>
      <c r="K575" s="235"/>
      <c r="L575" s="240"/>
      <c r="M575" s="241"/>
      <c r="N575" s="242"/>
      <c r="O575" s="242"/>
      <c r="P575" s="242"/>
      <c r="Q575" s="242"/>
      <c r="R575" s="242"/>
      <c r="S575" s="242"/>
      <c r="T575" s="243"/>
      <c r="U575" s="13"/>
      <c r="V575" s="13"/>
      <c r="W575" s="13"/>
      <c r="X575" s="13"/>
      <c r="Y575" s="13"/>
      <c r="Z575" s="13"/>
      <c r="AA575" s="13"/>
      <c r="AB575" s="13"/>
      <c r="AC575" s="13"/>
      <c r="AD575" s="13"/>
      <c r="AE575" s="13"/>
      <c r="AT575" s="244" t="s">
        <v>141</v>
      </c>
      <c r="AU575" s="244" t="s">
        <v>85</v>
      </c>
      <c r="AV575" s="13" t="s">
        <v>83</v>
      </c>
      <c r="AW575" s="13" t="s">
        <v>32</v>
      </c>
      <c r="AX575" s="13" t="s">
        <v>75</v>
      </c>
      <c r="AY575" s="244" t="s">
        <v>133</v>
      </c>
    </row>
    <row r="576" s="14" customFormat="1">
      <c r="A576" s="14"/>
      <c r="B576" s="245"/>
      <c r="C576" s="246"/>
      <c r="D576" s="236" t="s">
        <v>141</v>
      </c>
      <c r="E576" s="247" t="s">
        <v>1</v>
      </c>
      <c r="F576" s="248" t="s">
        <v>1346</v>
      </c>
      <c r="G576" s="246"/>
      <c r="H576" s="249">
        <v>24.966999999999999</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141</v>
      </c>
      <c r="AU576" s="255" t="s">
        <v>85</v>
      </c>
      <c r="AV576" s="14" t="s">
        <v>85</v>
      </c>
      <c r="AW576" s="14" t="s">
        <v>32</v>
      </c>
      <c r="AX576" s="14" t="s">
        <v>75</v>
      </c>
      <c r="AY576" s="255" t="s">
        <v>133</v>
      </c>
    </row>
    <row r="577" s="13" customFormat="1">
      <c r="A577" s="13"/>
      <c r="B577" s="234"/>
      <c r="C577" s="235"/>
      <c r="D577" s="236" t="s">
        <v>141</v>
      </c>
      <c r="E577" s="237" t="s">
        <v>1</v>
      </c>
      <c r="F577" s="238" t="s">
        <v>1268</v>
      </c>
      <c r="G577" s="235"/>
      <c r="H577" s="237" t="s">
        <v>1</v>
      </c>
      <c r="I577" s="239"/>
      <c r="J577" s="235"/>
      <c r="K577" s="235"/>
      <c r="L577" s="240"/>
      <c r="M577" s="241"/>
      <c r="N577" s="242"/>
      <c r="O577" s="242"/>
      <c r="P577" s="242"/>
      <c r="Q577" s="242"/>
      <c r="R577" s="242"/>
      <c r="S577" s="242"/>
      <c r="T577" s="243"/>
      <c r="U577" s="13"/>
      <c r="V577" s="13"/>
      <c r="W577" s="13"/>
      <c r="X577" s="13"/>
      <c r="Y577" s="13"/>
      <c r="Z577" s="13"/>
      <c r="AA577" s="13"/>
      <c r="AB577" s="13"/>
      <c r="AC577" s="13"/>
      <c r="AD577" s="13"/>
      <c r="AE577" s="13"/>
      <c r="AT577" s="244" t="s">
        <v>141</v>
      </c>
      <c r="AU577" s="244" t="s">
        <v>85</v>
      </c>
      <c r="AV577" s="13" t="s">
        <v>83</v>
      </c>
      <c r="AW577" s="13" t="s">
        <v>32</v>
      </c>
      <c r="AX577" s="13" t="s">
        <v>75</v>
      </c>
      <c r="AY577" s="244" t="s">
        <v>133</v>
      </c>
    </row>
    <row r="578" s="14" customFormat="1">
      <c r="A578" s="14"/>
      <c r="B578" s="245"/>
      <c r="C578" s="246"/>
      <c r="D578" s="236" t="s">
        <v>141</v>
      </c>
      <c r="E578" s="247" t="s">
        <v>1</v>
      </c>
      <c r="F578" s="248" t="s">
        <v>1329</v>
      </c>
      <c r="G578" s="246"/>
      <c r="H578" s="249">
        <v>750.28200000000004</v>
      </c>
      <c r="I578" s="250"/>
      <c r="J578" s="246"/>
      <c r="K578" s="246"/>
      <c r="L578" s="251"/>
      <c r="M578" s="252"/>
      <c r="N578" s="253"/>
      <c r="O578" s="253"/>
      <c r="P578" s="253"/>
      <c r="Q578" s="253"/>
      <c r="R578" s="253"/>
      <c r="S578" s="253"/>
      <c r="T578" s="254"/>
      <c r="U578" s="14"/>
      <c r="V578" s="14"/>
      <c r="W578" s="14"/>
      <c r="X578" s="14"/>
      <c r="Y578" s="14"/>
      <c r="Z578" s="14"/>
      <c r="AA578" s="14"/>
      <c r="AB578" s="14"/>
      <c r="AC578" s="14"/>
      <c r="AD578" s="14"/>
      <c r="AE578" s="14"/>
      <c r="AT578" s="255" t="s">
        <v>141</v>
      </c>
      <c r="AU578" s="255" t="s">
        <v>85</v>
      </c>
      <c r="AV578" s="14" t="s">
        <v>85</v>
      </c>
      <c r="AW578" s="14" t="s">
        <v>32</v>
      </c>
      <c r="AX578" s="14" t="s">
        <v>75</v>
      </c>
      <c r="AY578" s="255" t="s">
        <v>133</v>
      </c>
    </row>
    <row r="579" s="13" customFormat="1">
      <c r="A579" s="13"/>
      <c r="B579" s="234"/>
      <c r="C579" s="235"/>
      <c r="D579" s="236" t="s">
        <v>141</v>
      </c>
      <c r="E579" s="237" t="s">
        <v>1</v>
      </c>
      <c r="F579" s="238" t="s">
        <v>1347</v>
      </c>
      <c r="G579" s="235"/>
      <c r="H579" s="237" t="s">
        <v>1</v>
      </c>
      <c r="I579" s="239"/>
      <c r="J579" s="235"/>
      <c r="K579" s="235"/>
      <c r="L579" s="240"/>
      <c r="M579" s="241"/>
      <c r="N579" s="242"/>
      <c r="O579" s="242"/>
      <c r="P579" s="242"/>
      <c r="Q579" s="242"/>
      <c r="R579" s="242"/>
      <c r="S579" s="242"/>
      <c r="T579" s="243"/>
      <c r="U579" s="13"/>
      <c r="V579" s="13"/>
      <c r="W579" s="13"/>
      <c r="X579" s="13"/>
      <c r="Y579" s="13"/>
      <c r="Z579" s="13"/>
      <c r="AA579" s="13"/>
      <c r="AB579" s="13"/>
      <c r="AC579" s="13"/>
      <c r="AD579" s="13"/>
      <c r="AE579" s="13"/>
      <c r="AT579" s="244" t="s">
        <v>141</v>
      </c>
      <c r="AU579" s="244" t="s">
        <v>85</v>
      </c>
      <c r="AV579" s="13" t="s">
        <v>83</v>
      </c>
      <c r="AW579" s="13" t="s">
        <v>32</v>
      </c>
      <c r="AX579" s="13" t="s">
        <v>75</v>
      </c>
      <c r="AY579" s="244" t="s">
        <v>133</v>
      </c>
    </row>
    <row r="580" s="14" customFormat="1">
      <c r="A580" s="14"/>
      <c r="B580" s="245"/>
      <c r="C580" s="246"/>
      <c r="D580" s="236" t="s">
        <v>141</v>
      </c>
      <c r="E580" s="247" t="s">
        <v>1</v>
      </c>
      <c r="F580" s="248" t="s">
        <v>1348</v>
      </c>
      <c r="G580" s="246"/>
      <c r="H580" s="249">
        <v>775.24900000000002</v>
      </c>
      <c r="I580" s="250"/>
      <c r="J580" s="246"/>
      <c r="K580" s="246"/>
      <c r="L580" s="251"/>
      <c r="M580" s="252"/>
      <c r="N580" s="253"/>
      <c r="O580" s="253"/>
      <c r="P580" s="253"/>
      <c r="Q580" s="253"/>
      <c r="R580" s="253"/>
      <c r="S580" s="253"/>
      <c r="T580" s="254"/>
      <c r="U580" s="14"/>
      <c r="V580" s="14"/>
      <c r="W580" s="14"/>
      <c r="X580" s="14"/>
      <c r="Y580" s="14"/>
      <c r="Z580" s="14"/>
      <c r="AA580" s="14"/>
      <c r="AB580" s="14"/>
      <c r="AC580" s="14"/>
      <c r="AD580" s="14"/>
      <c r="AE580" s="14"/>
      <c r="AT580" s="255" t="s">
        <v>141</v>
      </c>
      <c r="AU580" s="255" t="s">
        <v>85</v>
      </c>
      <c r="AV580" s="14" t="s">
        <v>85</v>
      </c>
      <c r="AW580" s="14" t="s">
        <v>32</v>
      </c>
      <c r="AX580" s="14" t="s">
        <v>83</v>
      </c>
      <c r="AY580" s="255" t="s">
        <v>133</v>
      </c>
    </row>
    <row r="581" s="2" customFormat="1" ht="24.15" customHeight="1">
      <c r="A581" s="39"/>
      <c r="B581" s="40"/>
      <c r="C581" s="220" t="s">
        <v>286</v>
      </c>
      <c r="D581" s="220" t="s">
        <v>135</v>
      </c>
      <c r="E581" s="221" t="s">
        <v>1349</v>
      </c>
      <c r="F581" s="222" t="s">
        <v>1350</v>
      </c>
      <c r="G581" s="223" t="s">
        <v>203</v>
      </c>
      <c r="H581" s="224">
        <v>750.28200000000004</v>
      </c>
      <c r="I581" s="225"/>
      <c r="J581" s="226">
        <f>ROUND(I581*H581,2)</f>
        <v>0</v>
      </c>
      <c r="K581" s="227"/>
      <c r="L581" s="45"/>
      <c r="M581" s="228" t="s">
        <v>1</v>
      </c>
      <c r="N581" s="229" t="s">
        <v>40</v>
      </c>
      <c r="O581" s="92"/>
      <c r="P581" s="230">
        <f>O581*H581</f>
        <v>0</v>
      </c>
      <c r="Q581" s="230">
        <v>0</v>
      </c>
      <c r="R581" s="230">
        <f>Q581*H581</f>
        <v>0</v>
      </c>
      <c r="S581" s="230">
        <v>0</v>
      </c>
      <c r="T581" s="231">
        <f>S581*H581</f>
        <v>0</v>
      </c>
      <c r="U581" s="39"/>
      <c r="V581" s="39"/>
      <c r="W581" s="39"/>
      <c r="X581" s="39"/>
      <c r="Y581" s="39"/>
      <c r="Z581" s="39"/>
      <c r="AA581" s="39"/>
      <c r="AB581" s="39"/>
      <c r="AC581" s="39"/>
      <c r="AD581" s="39"/>
      <c r="AE581" s="39"/>
      <c r="AR581" s="232" t="s">
        <v>139</v>
      </c>
      <c r="AT581" s="232" t="s">
        <v>135</v>
      </c>
      <c r="AU581" s="232" t="s">
        <v>85</v>
      </c>
      <c r="AY581" s="18" t="s">
        <v>133</v>
      </c>
      <c r="BE581" s="233">
        <f>IF(N581="základní",J581,0)</f>
        <v>0</v>
      </c>
      <c r="BF581" s="233">
        <f>IF(N581="snížená",J581,0)</f>
        <v>0</v>
      </c>
      <c r="BG581" s="233">
        <f>IF(N581="zákl. přenesená",J581,0)</f>
        <v>0</v>
      </c>
      <c r="BH581" s="233">
        <f>IF(N581="sníž. přenesená",J581,0)</f>
        <v>0</v>
      </c>
      <c r="BI581" s="233">
        <f>IF(N581="nulová",J581,0)</f>
        <v>0</v>
      </c>
      <c r="BJ581" s="18" t="s">
        <v>83</v>
      </c>
      <c r="BK581" s="233">
        <f>ROUND(I581*H581,2)</f>
        <v>0</v>
      </c>
      <c r="BL581" s="18" t="s">
        <v>139</v>
      </c>
      <c r="BM581" s="232" t="s">
        <v>1351</v>
      </c>
    </row>
    <row r="582" s="13" customFormat="1">
      <c r="A582" s="13"/>
      <c r="B582" s="234"/>
      <c r="C582" s="235"/>
      <c r="D582" s="236" t="s">
        <v>141</v>
      </c>
      <c r="E582" s="237" t="s">
        <v>1</v>
      </c>
      <c r="F582" s="238" t="s">
        <v>1280</v>
      </c>
      <c r="G582" s="235"/>
      <c r="H582" s="237" t="s">
        <v>1</v>
      </c>
      <c r="I582" s="239"/>
      <c r="J582" s="235"/>
      <c r="K582" s="235"/>
      <c r="L582" s="240"/>
      <c r="M582" s="241"/>
      <c r="N582" s="242"/>
      <c r="O582" s="242"/>
      <c r="P582" s="242"/>
      <c r="Q582" s="242"/>
      <c r="R582" s="242"/>
      <c r="S582" s="242"/>
      <c r="T582" s="243"/>
      <c r="U582" s="13"/>
      <c r="V582" s="13"/>
      <c r="W582" s="13"/>
      <c r="X582" s="13"/>
      <c r="Y582" s="13"/>
      <c r="Z582" s="13"/>
      <c r="AA582" s="13"/>
      <c r="AB582" s="13"/>
      <c r="AC582" s="13"/>
      <c r="AD582" s="13"/>
      <c r="AE582" s="13"/>
      <c r="AT582" s="244" t="s">
        <v>141</v>
      </c>
      <c r="AU582" s="244" t="s">
        <v>85</v>
      </c>
      <c r="AV582" s="13" t="s">
        <v>83</v>
      </c>
      <c r="AW582" s="13" t="s">
        <v>32</v>
      </c>
      <c r="AX582" s="13" t="s">
        <v>75</v>
      </c>
      <c r="AY582" s="244" t="s">
        <v>133</v>
      </c>
    </row>
    <row r="583" s="13" customFormat="1">
      <c r="A583" s="13"/>
      <c r="B583" s="234"/>
      <c r="C583" s="235"/>
      <c r="D583" s="236" t="s">
        <v>141</v>
      </c>
      <c r="E583" s="237" t="s">
        <v>1</v>
      </c>
      <c r="F583" s="238" t="s">
        <v>1281</v>
      </c>
      <c r="G583" s="235"/>
      <c r="H583" s="237" t="s">
        <v>1</v>
      </c>
      <c r="I583" s="239"/>
      <c r="J583" s="235"/>
      <c r="K583" s="235"/>
      <c r="L583" s="240"/>
      <c r="M583" s="241"/>
      <c r="N583" s="242"/>
      <c r="O583" s="242"/>
      <c r="P583" s="242"/>
      <c r="Q583" s="242"/>
      <c r="R583" s="242"/>
      <c r="S583" s="242"/>
      <c r="T583" s="243"/>
      <c r="U583" s="13"/>
      <c r="V583" s="13"/>
      <c r="W583" s="13"/>
      <c r="X583" s="13"/>
      <c r="Y583" s="13"/>
      <c r="Z583" s="13"/>
      <c r="AA583" s="13"/>
      <c r="AB583" s="13"/>
      <c r="AC583" s="13"/>
      <c r="AD583" s="13"/>
      <c r="AE583" s="13"/>
      <c r="AT583" s="244" t="s">
        <v>141</v>
      </c>
      <c r="AU583" s="244" t="s">
        <v>85</v>
      </c>
      <c r="AV583" s="13" t="s">
        <v>83</v>
      </c>
      <c r="AW583" s="13" t="s">
        <v>32</v>
      </c>
      <c r="AX583" s="13" t="s">
        <v>75</v>
      </c>
      <c r="AY583" s="244" t="s">
        <v>133</v>
      </c>
    </row>
    <row r="584" s="14" customFormat="1">
      <c r="A584" s="14"/>
      <c r="B584" s="245"/>
      <c r="C584" s="246"/>
      <c r="D584" s="236" t="s">
        <v>141</v>
      </c>
      <c r="E584" s="247" t="s">
        <v>1</v>
      </c>
      <c r="F584" s="248" t="s">
        <v>1282</v>
      </c>
      <c r="G584" s="246"/>
      <c r="H584" s="249">
        <v>530.173</v>
      </c>
      <c r="I584" s="250"/>
      <c r="J584" s="246"/>
      <c r="K584" s="246"/>
      <c r="L584" s="251"/>
      <c r="M584" s="252"/>
      <c r="N584" s="253"/>
      <c r="O584" s="253"/>
      <c r="P584" s="253"/>
      <c r="Q584" s="253"/>
      <c r="R584" s="253"/>
      <c r="S584" s="253"/>
      <c r="T584" s="254"/>
      <c r="U584" s="14"/>
      <c r="V584" s="14"/>
      <c r="W584" s="14"/>
      <c r="X584" s="14"/>
      <c r="Y584" s="14"/>
      <c r="Z584" s="14"/>
      <c r="AA584" s="14"/>
      <c r="AB584" s="14"/>
      <c r="AC584" s="14"/>
      <c r="AD584" s="14"/>
      <c r="AE584" s="14"/>
      <c r="AT584" s="255" t="s">
        <v>141</v>
      </c>
      <c r="AU584" s="255" t="s">
        <v>85</v>
      </c>
      <c r="AV584" s="14" t="s">
        <v>85</v>
      </c>
      <c r="AW584" s="14" t="s">
        <v>32</v>
      </c>
      <c r="AX584" s="14" t="s">
        <v>75</v>
      </c>
      <c r="AY584" s="255" t="s">
        <v>133</v>
      </c>
    </row>
    <row r="585" s="13" customFormat="1">
      <c r="A585" s="13"/>
      <c r="B585" s="234"/>
      <c r="C585" s="235"/>
      <c r="D585" s="236" t="s">
        <v>141</v>
      </c>
      <c r="E585" s="237" t="s">
        <v>1</v>
      </c>
      <c r="F585" s="238" t="s">
        <v>1283</v>
      </c>
      <c r="G585" s="235"/>
      <c r="H585" s="237" t="s">
        <v>1</v>
      </c>
      <c r="I585" s="239"/>
      <c r="J585" s="235"/>
      <c r="K585" s="235"/>
      <c r="L585" s="240"/>
      <c r="M585" s="241"/>
      <c r="N585" s="242"/>
      <c r="O585" s="242"/>
      <c r="P585" s="242"/>
      <c r="Q585" s="242"/>
      <c r="R585" s="242"/>
      <c r="S585" s="242"/>
      <c r="T585" s="243"/>
      <c r="U585" s="13"/>
      <c r="V585" s="13"/>
      <c r="W585" s="13"/>
      <c r="X585" s="13"/>
      <c r="Y585" s="13"/>
      <c r="Z585" s="13"/>
      <c r="AA585" s="13"/>
      <c r="AB585" s="13"/>
      <c r="AC585" s="13"/>
      <c r="AD585" s="13"/>
      <c r="AE585" s="13"/>
      <c r="AT585" s="244" t="s">
        <v>141</v>
      </c>
      <c r="AU585" s="244" t="s">
        <v>85</v>
      </c>
      <c r="AV585" s="13" t="s">
        <v>83</v>
      </c>
      <c r="AW585" s="13" t="s">
        <v>32</v>
      </c>
      <c r="AX585" s="13" t="s">
        <v>75</v>
      </c>
      <c r="AY585" s="244" t="s">
        <v>133</v>
      </c>
    </row>
    <row r="586" s="13" customFormat="1">
      <c r="A586" s="13"/>
      <c r="B586" s="234"/>
      <c r="C586" s="235"/>
      <c r="D586" s="236" t="s">
        <v>141</v>
      </c>
      <c r="E586" s="237" t="s">
        <v>1</v>
      </c>
      <c r="F586" s="238" t="s">
        <v>1284</v>
      </c>
      <c r="G586" s="235"/>
      <c r="H586" s="237" t="s">
        <v>1</v>
      </c>
      <c r="I586" s="239"/>
      <c r="J586" s="235"/>
      <c r="K586" s="235"/>
      <c r="L586" s="240"/>
      <c r="M586" s="241"/>
      <c r="N586" s="242"/>
      <c r="O586" s="242"/>
      <c r="P586" s="242"/>
      <c r="Q586" s="242"/>
      <c r="R586" s="242"/>
      <c r="S586" s="242"/>
      <c r="T586" s="243"/>
      <c r="U586" s="13"/>
      <c r="V586" s="13"/>
      <c r="W586" s="13"/>
      <c r="X586" s="13"/>
      <c r="Y586" s="13"/>
      <c r="Z586" s="13"/>
      <c r="AA586" s="13"/>
      <c r="AB586" s="13"/>
      <c r="AC586" s="13"/>
      <c r="AD586" s="13"/>
      <c r="AE586" s="13"/>
      <c r="AT586" s="244" t="s">
        <v>141</v>
      </c>
      <c r="AU586" s="244" t="s">
        <v>85</v>
      </c>
      <c r="AV586" s="13" t="s">
        <v>83</v>
      </c>
      <c r="AW586" s="13" t="s">
        <v>32</v>
      </c>
      <c r="AX586" s="13" t="s">
        <v>75</v>
      </c>
      <c r="AY586" s="244" t="s">
        <v>133</v>
      </c>
    </row>
    <row r="587" s="14" customFormat="1">
      <c r="A587" s="14"/>
      <c r="B587" s="245"/>
      <c r="C587" s="246"/>
      <c r="D587" s="236" t="s">
        <v>141</v>
      </c>
      <c r="E587" s="247" t="s">
        <v>1</v>
      </c>
      <c r="F587" s="248" t="s">
        <v>1285</v>
      </c>
      <c r="G587" s="246"/>
      <c r="H587" s="249">
        <v>1684.7739999999999</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141</v>
      </c>
      <c r="AU587" s="255" t="s">
        <v>85</v>
      </c>
      <c r="AV587" s="14" t="s">
        <v>85</v>
      </c>
      <c r="AW587" s="14" t="s">
        <v>32</v>
      </c>
      <c r="AX587" s="14" t="s">
        <v>75</v>
      </c>
      <c r="AY587" s="255" t="s">
        <v>133</v>
      </c>
    </row>
    <row r="588" s="13" customFormat="1">
      <c r="A588" s="13"/>
      <c r="B588" s="234"/>
      <c r="C588" s="235"/>
      <c r="D588" s="236" t="s">
        <v>141</v>
      </c>
      <c r="E588" s="237" t="s">
        <v>1</v>
      </c>
      <c r="F588" s="238" t="s">
        <v>1286</v>
      </c>
      <c r="G588" s="235"/>
      <c r="H588" s="237" t="s">
        <v>1</v>
      </c>
      <c r="I588" s="239"/>
      <c r="J588" s="235"/>
      <c r="K588" s="235"/>
      <c r="L588" s="240"/>
      <c r="M588" s="241"/>
      <c r="N588" s="242"/>
      <c r="O588" s="242"/>
      <c r="P588" s="242"/>
      <c r="Q588" s="242"/>
      <c r="R588" s="242"/>
      <c r="S588" s="242"/>
      <c r="T588" s="243"/>
      <c r="U588" s="13"/>
      <c r="V588" s="13"/>
      <c r="W588" s="13"/>
      <c r="X588" s="13"/>
      <c r="Y588" s="13"/>
      <c r="Z588" s="13"/>
      <c r="AA588" s="13"/>
      <c r="AB588" s="13"/>
      <c r="AC588" s="13"/>
      <c r="AD588" s="13"/>
      <c r="AE588" s="13"/>
      <c r="AT588" s="244" t="s">
        <v>141</v>
      </c>
      <c r="AU588" s="244" t="s">
        <v>85</v>
      </c>
      <c r="AV588" s="13" t="s">
        <v>83</v>
      </c>
      <c r="AW588" s="13" t="s">
        <v>32</v>
      </c>
      <c r="AX588" s="13" t="s">
        <v>75</v>
      </c>
      <c r="AY588" s="244" t="s">
        <v>133</v>
      </c>
    </row>
    <row r="589" s="14" customFormat="1">
      <c r="A589" s="14"/>
      <c r="B589" s="245"/>
      <c r="C589" s="246"/>
      <c r="D589" s="236" t="s">
        <v>141</v>
      </c>
      <c r="E589" s="247" t="s">
        <v>1</v>
      </c>
      <c r="F589" s="248" t="s">
        <v>1287</v>
      </c>
      <c r="G589" s="246"/>
      <c r="H589" s="249">
        <v>475.18900000000002</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141</v>
      </c>
      <c r="AU589" s="255" t="s">
        <v>85</v>
      </c>
      <c r="AV589" s="14" t="s">
        <v>85</v>
      </c>
      <c r="AW589" s="14" t="s">
        <v>32</v>
      </c>
      <c r="AX589" s="14" t="s">
        <v>75</v>
      </c>
      <c r="AY589" s="255" t="s">
        <v>133</v>
      </c>
    </row>
    <row r="590" s="13" customFormat="1">
      <c r="A590" s="13"/>
      <c r="B590" s="234"/>
      <c r="C590" s="235"/>
      <c r="D590" s="236" t="s">
        <v>141</v>
      </c>
      <c r="E590" s="237" t="s">
        <v>1</v>
      </c>
      <c r="F590" s="238" t="s">
        <v>1288</v>
      </c>
      <c r="G590" s="235"/>
      <c r="H590" s="237" t="s">
        <v>1</v>
      </c>
      <c r="I590" s="239"/>
      <c r="J590" s="235"/>
      <c r="K590" s="235"/>
      <c r="L590" s="240"/>
      <c r="M590" s="241"/>
      <c r="N590" s="242"/>
      <c r="O590" s="242"/>
      <c r="P590" s="242"/>
      <c r="Q590" s="242"/>
      <c r="R590" s="242"/>
      <c r="S590" s="242"/>
      <c r="T590" s="243"/>
      <c r="U590" s="13"/>
      <c r="V590" s="13"/>
      <c r="W590" s="13"/>
      <c r="X590" s="13"/>
      <c r="Y590" s="13"/>
      <c r="Z590" s="13"/>
      <c r="AA590" s="13"/>
      <c r="AB590" s="13"/>
      <c r="AC590" s="13"/>
      <c r="AD590" s="13"/>
      <c r="AE590" s="13"/>
      <c r="AT590" s="244" t="s">
        <v>141</v>
      </c>
      <c r="AU590" s="244" t="s">
        <v>85</v>
      </c>
      <c r="AV590" s="13" t="s">
        <v>83</v>
      </c>
      <c r="AW590" s="13" t="s">
        <v>32</v>
      </c>
      <c r="AX590" s="13" t="s">
        <v>75</v>
      </c>
      <c r="AY590" s="244" t="s">
        <v>133</v>
      </c>
    </row>
    <row r="591" s="14" customFormat="1">
      <c r="A591" s="14"/>
      <c r="B591" s="245"/>
      <c r="C591" s="246"/>
      <c r="D591" s="236" t="s">
        <v>141</v>
      </c>
      <c r="E591" s="247" t="s">
        <v>1</v>
      </c>
      <c r="F591" s="248" t="s">
        <v>1289</v>
      </c>
      <c r="G591" s="246"/>
      <c r="H591" s="249">
        <v>205.19999999999999</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141</v>
      </c>
      <c r="AU591" s="255" t="s">
        <v>85</v>
      </c>
      <c r="AV591" s="14" t="s">
        <v>85</v>
      </c>
      <c r="AW591" s="14" t="s">
        <v>32</v>
      </c>
      <c r="AX591" s="14" t="s">
        <v>75</v>
      </c>
      <c r="AY591" s="255" t="s">
        <v>133</v>
      </c>
    </row>
    <row r="592" s="13" customFormat="1">
      <c r="A592" s="13"/>
      <c r="B592" s="234"/>
      <c r="C592" s="235"/>
      <c r="D592" s="236" t="s">
        <v>141</v>
      </c>
      <c r="E592" s="237" t="s">
        <v>1</v>
      </c>
      <c r="F592" s="238" t="s">
        <v>1290</v>
      </c>
      <c r="G592" s="235"/>
      <c r="H592" s="237" t="s">
        <v>1</v>
      </c>
      <c r="I592" s="239"/>
      <c r="J592" s="235"/>
      <c r="K592" s="235"/>
      <c r="L592" s="240"/>
      <c r="M592" s="241"/>
      <c r="N592" s="242"/>
      <c r="O592" s="242"/>
      <c r="P592" s="242"/>
      <c r="Q592" s="242"/>
      <c r="R592" s="242"/>
      <c r="S592" s="242"/>
      <c r="T592" s="243"/>
      <c r="U592" s="13"/>
      <c r="V592" s="13"/>
      <c r="W592" s="13"/>
      <c r="X592" s="13"/>
      <c r="Y592" s="13"/>
      <c r="Z592" s="13"/>
      <c r="AA592" s="13"/>
      <c r="AB592" s="13"/>
      <c r="AC592" s="13"/>
      <c r="AD592" s="13"/>
      <c r="AE592" s="13"/>
      <c r="AT592" s="244" t="s">
        <v>141</v>
      </c>
      <c r="AU592" s="244" t="s">
        <v>85</v>
      </c>
      <c r="AV592" s="13" t="s">
        <v>83</v>
      </c>
      <c r="AW592" s="13" t="s">
        <v>32</v>
      </c>
      <c r="AX592" s="13" t="s">
        <v>75</v>
      </c>
      <c r="AY592" s="244" t="s">
        <v>133</v>
      </c>
    </row>
    <row r="593" s="14" customFormat="1">
      <c r="A593" s="14"/>
      <c r="B593" s="245"/>
      <c r="C593" s="246"/>
      <c r="D593" s="236" t="s">
        <v>141</v>
      </c>
      <c r="E593" s="247" t="s">
        <v>1</v>
      </c>
      <c r="F593" s="248" t="s">
        <v>1291</v>
      </c>
      <c r="G593" s="246"/>
      <c r="H593" s="249">
        <v>61.920000000000002</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141</v>
      </c>
      <c r="AU593" s="255" t="s">
        <v>85</v>
      </c>
      <c r="AV593" s="14" t="s">
        <v>85</v>
      </c>
      <c r="AW593" s="14" t="s">
        <v>32</v>
      </c>
      <c r="AX593" s="14" t="s">
        <v>75</v>
      </c>
      <c r="AY593" s="255" t="s">
        <v>133</v>
      </c>
    </row>
    <row r="594" s="13" customFormat="1">
      <c r="A594" s="13"/>
      <c r="B594" s="234"/>
      <c r="C594" s="235"/>
      <c r="D594" s="236" t="s">
        <v>141</v>
      </c>
      <c r="E594" s="237" t="s">
        <v>1</v>
      </c>
      <c r="F594" s="238" t="s">
        <v>1292</v>
      </c>
      <c r="G594" s="235"/>
      <c r="H594" s="237" t="s">
        <v>1</v>
      </c>
      <c r="I594" s="239"/>
      <c r="J594" s="235"/>
      <c r="K594" s="235"/>
      <c r="L594" s="240"/>
      <c r="M594" s="241"/>
      <c r="N594" s="242"/>
      <c r="O594" s="242"/>
      <c r="P594" s="242"/>
      <c r="Q594" s="242"/>
      <c r="R594" s="242"/>
      <c r="S594" s="242"/>
      <c r="T594" s="243"/>
      <c r="U594" s="13"/>
      <c r="V594" s="13"/>
      <c r="W594" s="13"/>
      <c r="X594" s="13"/>
      <c r="Y594" s="13"/>
      <c r="Z594" s="13"/>
      <c r="AA594" s="13"/>
      <c r="AB594" s="13"/>
      <c r="AC594" s="13"/>
      <c r="AD594" s="13"/>
      <c r="AE594" s="13"/>
      <c r="AT594" s="244" t="s">
        <v>141</v>
      </c>
      <c r="AU594" s="244" t="s">
        <v>85</v>
      </c>
      <c r="AV594" s="13" t="s">
        <v>83</v>
      </c>
      <c r="AW594" s="13" t="s">
        <v>32</v>
      </c>
      <c r="AX594" s="13" t="s">
        <v>75</v>
      </c>
      <c r="AY594" s="244" t="s">
        <v>133</v>
      </c>
    </row>
    <row r="595" s="14" customFormat="1">
      <c r="A595" s="14"/>
      <c r="B595" s="245"/>
      <c r="C595" s="246"/>
      <c r="D595" s="236" t="s">
        <v>141</v>
      </c>
      <c r="E595" s="247" t="s">
        <v>1</v>
      </c>
      <c r="F595" s="248" t="s">
        <v>1293</v>
      </c>
      <c r="G595" s="246"/>
      <c r="H595" s="249">
        <v>141.12000000000001</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141</v>
      </c>
      <c r="AU595" s="255" t="s">
        <v>85</v>
      </c>
      <c r="AV595" s="14" t="s">
        <v>85</v>
      </c>
      <c r="AW595" s="14" t="s">
        <v>32</v>
      </c>
      <c r="AX595" s="14" t="s">
        <v>75</v>
      </c>
      <c r="AY595" s="255" t="s">
        <v>133</v>
      </c>
    </row>
    <row r="596" s="13" customFormat="1">
      <c r="A596" s="13"/>
      <c r="B596" s="234"/>
      <c r="C596" s="235"/>
      <c r="D596" s="236" t="s">
        <v>141</v>
      </c>
      <c r="E596" s="237" t="s">
        <v>1</v>
      </c>
      <c r="F596" s="238" t="s">
        <v>1294</v>
      </c>
      <c r="G596" s="235"/>
      <c r="H596" s="237" t="s">
        <v>1</v>
      </c>
      <c r="I596" s="239"/>
      <c r="J596" s="235"/>
      <c r="K596" s="235"/>
      <c r="L596" s="240"/>
      <c r="M596" s="241"/>
      <c r="N596" s="242"/>
      <c r="O596" s="242"/>
      <c r="P596" s="242"/>
      <c r="Q596" s="242"/>
      <c r="R596" s="242"/>
      <c r="S596" s="242"/>
      <c r="T596" s="243"/>
      <c r="U596" s="13"/>
      <c r="V596" s="13"/>
      <c r="W596" s="13"/>
      <c r="X596" s="13"/>
      <c r="Y596" s="13"/>
      <c r="Z596" s="13"/>
      <c r="AA596" s="13"/>
      <c r="AB596" s="13"/>
      <c r="AC596" s="13"/>
      <c r="AD596" s="13"/>
      <c r="AE596" s="13"/>
      <c r="AT596" s="244" t="s">
        <v>141</v>
      </c>
      <c r="AU596" s="244" t="s">
        <v>85</v>
      </c>
      <c r="AV596" s="13" t="s">
        <v>83</v>
      </c>
      <c r="AW596" s="13" t="s">
        <v>32</v>
      </c>
      <c r="AX596" s="13" t="s">
        <v>75</v>
      </c>
      <c r="AY596" s="244" t="s">
        <v>133</v>
      </c>
    </row>
    <row r="597" s="14" customFormat="1">
      <c r="A597" s="14"/>
      <c r="B597" s="245"/>
      <c r="C597" s="246"/>
      <c r="D597" s="236" t="s">
        <v>141</v>
      </c>
      <c r="E597" s="247" t="s">
        <v>1</v>
      </c>
      <c r="F597" s="248" t="s">
        <v>1295</v>
      </c>
      <c r="G597" s="246"/>
      <c r="H597" s="249">
        <v>564.62</v>
      </c>
      <c r="I597" s="250"/>
      <c r="J597" s="246"/>
      <c r="K597" s="246"/>
      <c r="L597" s="251"/>
      <c r="M597" s="252"/>
      <c r="N597" s="253"/>
      <c r="O597" s="253"/>
      <c r="P597" s="253"/>
      <c r="Q597" s="253"/>
      <c r="R597" s="253"/>
      <c r="S597" s="253"/>
      <c r="T597" s="254"/>
      <c r="U597" s="14"/>
      <c r="V597" s="14"/>
      <c r="W597" s="14"/>
      <c r="X597" s="14"/>
      <c r="Y597" s="14"/>
      <c r="Z597" s="14"/>
      <c r="AA597" s="14"/>
      <c r="AB597" s="14"/>
      <c r="AC597" s="14"/>
      <c r="AD597" s="14"/>
      <c r="AE597" s="14"/>
      <c r="AT597" s="255" t="s">
        <v>141</v>
      </c>
      <c r="AU597" s="255" t="s">
        <v>85</v>
      </c>
      <c r="AV597" s="14" t="s">
        <v>85</v>
      </c>
      <c r="AW597" s="14" t="s">
        <v>32</v>
      </c>
      <c r="AX597" s="14" t="s">
        <v>75</v>
      </c>
      <c r="AY597" s="255" t="s">
        <v>133</v>
      </c>
    </row>
    <row r="598" s="13" customFormat="1">
      <c r="A598" s="13"/>
      <c r="B598" s="234"/>
      <c r="C598" s="235"/>
      <c r="D598" s="236" t="s">
        <v>141</v>
      </c>
      <c r="E598" s="237" t="s">
        <v>1</v>
      </c>
      <c r="F598" s="238" t="s">
        <v>1296</v>
      </c>
      <c r="G598" s="235"/>
      <c r="H598" s="237" t="s">
        <v>1</v>
      </c>
      <c r="I598" s="239"/>
      <c r="J598" s="235"/>
      <c r="K598" s="235"/>
      <c r="L598" s="240"/>
      <c r="M598" s="241"/>
      <c r="N598" s="242"/>
      <c r="O598" s="242"/>
      <c r="P598" s="242"/>
      <c r="Q598" s="242"/>
      <c r="R598" s="242"/>
      <c r="S598" s="242"/>
      <c r="T598" s="243"/>
      <c r="U598" s="13"/>
      <c r="V598" s="13"/>
      <c r="W598" s="13"/>
      <c r="X598" s="13"/>
      <c r="Y598" s="13"/>
      <c r="Z598" s="13"/>
      <c r="AA598" s="13"/>
      <c r="AB598" s="13"/>
      <c r="AC598" s="13"/>
      <c r="AD598" s="13"/>
      <c r="AE598" s="13"/>
      <c r="AT598" s="244" t="s">
        <v>141</v>
      </c>
      <c r="AU598" s="244" t="s">
        <v>85</v>
      </c>
      <c r="AV598" s="13" t="s">
        <v>83</v>
      </c>
      <c r="AW598" s="13" t="s">
        <v>32</v>
      </c>
      <c r="AX598" s="13" t="s">
        <v>75</v>
      </c>
      <c r="AY598" s="244" t="s">
        <v>133</v>
      </c>
    </row>
    <row r="599" s="14" customFormat="1">
      <c r="A599" s="14"/>
      <c r="B599" s="245"/>
      <c r="C599" s="246"/>
      <c r="D599" s="236" t="s">
        <v>141</v>
      </c>
      <c r="E599" s="247" t="s">
        <v>1</v>
      </c>
      <c r="F599" s="248" t="s">
        <v>1297</v>
      </c>
      <c r="G599" s="246"/>
      <c r="H599" s="249">
        <v>192.362</v>
      </c>
      <c r="I599" s="250"/>
      <c r="J599" s="246"/>
      <c r="K599" s="246"/>
      <c r="L599" s="251"/>
      <c r="M599" s="252"/>
      <c r="N599" s="253"/>
      <c r="O599" s="253"/>
      <c r="P599" s="253"/>
      <c r="Q599" s="253"/>
      <c r="R599" s="253"/>
      <c r="S599" s="253"/>
      <c r="T599" s="254"/>
      <c r="U599" s="14"/>
      <c r="V599" s="14"/>
      <c r="W599" s="14"/>
      <c r="X599" s="14"/>
      <c r="Y599" s="14"/>
      <c r="Z599" s="14"/>
      <c r="AA599" s="14"/>
      <c r="AB599" s="14"/>
      <c r="AC599" s="14"/>
      <c r="AD599" s="14"/>
      <c r="AE599" s="14"/>
      <c r="AT599" s="255" t="s">
        <v>141</v>
      </c>
      <c r="AU599" s="255" t="s">
        <v>85</v>
      </c>
      <c r="AV599" s="14" t="s">
        <v>85</v>
      </c>
      <c r="AW599" s="14" t="s">
        <v>32</v>
      </c>
      <c r="AX599" s="14" t="s">
        <v>75</v>
      </c>
      <c r="AY599" s="255" t="s">
        <v>133</v>
      </c>
    </row>
    <row r="600" s="13" customFormat="1">
      <c r="A600" s="13"/>
      <c r="B600" s="234"/>
      <c r="C600" s="235"/>
      <c r="D600" s="236" t="s">
        <v>141</v>
      </c>
      <c r="E600" s="237" t="s">
        <v>1</v>
      </c>
      <c r="F600" s="238" t="s">
        <v>1298</v>
      </c>
      <c r="G600" s="235"/>
      <c r="H600" s="237" t="s">
        <v>1</v>
      </c>
      <c r="I600" s="239"/>
      <c r="J600" s="235"/>
      <c r="K600" s="235"/>
      <c r="L600" s="240"/>
      <c r="M600" s="241"/>
      <c r="N600" s="242"/>
      <c r="O600" s="242"/>
      <c r="P600" s="242"/>
      <c r="Q600" s="242"/>
      <c r="R600" s="242"/>
      <c r="S600" s="242"/>
      <c r="T600" s="243"/>
      <c r="U600" s="13"/>
      <c r="V600" s="13"/>
      <c r="W600" s="13"/>
      <c r="X600" s="13"/>
      <c r="Y600" s="13"/>
      <c r="Z600" s="13"/>
      <c r="AA600" s="13"/>
      <c r="AB600" s="13"/>
      <c r="AC600" s="13"/>
      <c r="AD600" s="13"/>
      <c r="AE600" s="13"/>
      <c r="AT600" s="244" t="s">
        <v>141</v>
      </c>
      <c r="AU600" s="244" t="s">
        <v>85</v>
      </c>
      <c r="AV600" s="13" t="s">
        <v>83</v>
      </c>
      <c r="AW600" s="13" t="s">
        <v>32</v>
      </c>
      <c r="AX600" s="13" t="s">
        <v>75</v>
      </c>
      <c r="AY600" s="244" t="s">
        <v>133</v>
      </c>
    </row>
    <row r="601" s="14" customFormat="1">
      <c r="A601" s="14"/>
      <c r="B601" s="245"/>
      <c r="C601" s="246"/>
      <c r="D601" s="236" t="s">
        <v>141</v>
      </c>
      <c r="E601" s="247" t="s">
        <v>1</v>
      </c>
      <c r="F601" s="248" t="s">
        <v>1299</v>
      </c>
      <c r="G601" s="246"/>
      <c r="H601" s="249">
        <v>210.535</v>
      </c>
      <c r="I601" s="250"/>
      <c r="J601" s="246"/>
      <c r="K601" s="246"/>
      <c r="L601" s="251"/>
      <c r="M601" s="252"/>
      <c r="N601" s="253"/>
      <c r="O601" s="253"/>
      <c r="P601" s="253"/>
      <c r="Q601" s="253"/>
      <c r="R601" s="253"/>
      <c r="S601" s="253"/>
      <c r="T601" s="254"/>
      <c r="U601" s="14"/>
      <c r="V601" s="14"/>
      <c r="W601" s="14"/>
      <c r="X601" s="14"/>
      <c r="Y601" s="14"/>
      <c r="Z601" s="14"/>
      <c r="AA601" s="14"/>
      <c r="AB601" s="14"/>
      <c r="AC601" s="14"/>
      <c r="AD601" s="14"/>
      <c r="AE601" s="14"/>
      <c r="AT601" s="255" t="s">
        <v>141</v>
      </c>
      <c r="AU601" s="255" t="s">
        <v>85</v>
      </c>
      <c r="AV601" s="14" t="s">
        <v>85</v>
      </c>
      <c r="AW601" s="14" t="s">
        <v>32</v>
      </c>
      <c r="AX601" s="14" t="s">
        <v>75</v>
      </c>
      <c r="AY601" s="255" t="s">
        <v>133</v>
      </c>
    </row>
    <row r="602" s="13" customFormat="1">
      <c r="A602" s="13"/>
      <c r="B602" s="234"/>
      <c r="C602" s="235"/>
      <c r="D602" s="236" t="s">
        <v>141</v>
      </c>
      <c r="E602" s="237" t="s">
        <v>1</v>
      </c>
      <c r="F602" s="238" t="s">
        <v>1300</v>
      </c>
      <c r="G602" s="235"/>
      <c r="H602" s="237" t="s">
        <v>1</v>
      </c>
      <c r="I602" s="239"/>
      <c r="J602" s="235"/>
      <c r="K602" s="235"/>
      <c r="L602" s="240"/>
      <c r="M602" s="241"/>
      <c r="N602" s="242"/>
      <c r="O602" s="242"/>
      <c r="P602" s="242"/>
      <c r="Q602" s="242"/>
      <c r="R602" s="242"/>
      <c r="S602" s="242"/>
      <c r="T602" s="243"/>
      <c r="U602" s="13"/>
      <c r="V602" s="13"/>
      <c r="W602" s="13"/>
      <c r="X602" s="13"/>
      <c r="Y602" s="13"/>
      <c r="Z602" s="13"/>
      <c r="AA602" s="13"/>
      <c r="AB602" s="13"/>
      <c r="AC602" s="13"/>
      <c r="AD602" s="13"/>
      <c r="AE602" s="13"/>
      <c r="AT602" s="244" t="s">
        <v>141</v>
      </c>
      <c r="AU602" s="244" t="s">
        <v>85</v>
      </c>
      <c r="AV602" s="13" t="s">
        <v>83</v>
      </c>
      <c r="AW602" s="13" t="s">
        <v>32</v>
      </c>
      <c r="AX602" s="13" t="s">
        <v>75</v>
      </c>
      <c r="AY602" s="244" t="s">
        <v>133</v>
      </c>
    </row>
    <row r="603" s="14" customFormat="1">
      <c r="A603" s="14"/>
      <c r="B603" s="245"/>
      <c r="C603" s="246"/>
      <c r="D603" s="236" t="s">
        <v>141</v>
      </c>
      <c r="E603" s="247" t="s">
        <v>1</v>
      </c>
      <c r="F603" s="248" t="s">
        <v>1301</v>
      </c>
      <c r="G603" s="246"/>
      <c r="H603" s="249">
        <v>1077.8399999999999</v>
      </c>
      <c r="I603" s="250"/>
      <c r="J603" s="246"/>
      <c r="K603" s="246"/>
      <c r="L603" s="251"/>
      <c r="M603" s="252"/>
      <c r="N603" s="253"/>
      <c r="O603" s="253"/>
      <c r="P603" s="253"/>
      <c r="Q603" s="253"/>
      <c r="R603" s="253"/>
      <c r="S603" s="253"/>
      <c r="T603" s="254"/>
      <c r="U603" s="14"/>
      <c r="V603" s="14"/>
      <c r="W603" s="14"/>
      <c r="X603" s="14"/>
      <c r="Y603" s="14"/>
      <c r="Z603" s="14"/>
      <c r="AA603" s="14"/>
      <c r="AB603" s="14"/>
      <c r="AC603" s="14"/>
      <c r="AD603" s="14"/>
      <c r="AE603" s="14"/>
      <c r="AT603" s="255" t="s">
        <v>141</v>
      </c>
      <c r="AU603" s="255" t="s">
        <v>85</v>
      </c>
      <c r="AV603" s="14" t="s">
        <v>85</v>
      </c>
      <c r="AW603" s="14" t="s">
        <v>32</v>
      </c>
      <c r="AX603" s="14" t="s">
        <v>75</v>
      </c>
      <c r="AY603" s="255" t="s">
        <v>133</v>
      </c>
    </row>
    <row r="604" s="13" customFormat="1">
      <c r="A604" s="13"/>
      <c r="B604" s="234"/>
      <c r="C604" s="235"/>
      <c r="D604" s="236" t="s">
        <v>141</v>
      </c>
      <c r="E604" s="237" t="s">
        <v>1</v>
      </c>
      <c r="F604" s="238" t="s">
        <v>1302</v>
      </c>
      <c r="G604" s="235"/>
      <c r="H604" s="237" t="s">
        <v>1</v>
      </c>
      <c r="I604" s="239"/>
      <c r="J604" s="235"/>
      <c r="K604" s="235"/>
      <c r="L604" s="240"/>
      <c r="M604" s="241"/>
      <c r="N604" s="242"/>
      <c r="O604" s="242"/>
      <c r="P604" s="242"/>
      <c r="Q604" s="242"/>
      <c r="R604" s="242"/>
      <c r="S604" s="242"/>
      <c r="T604" s="243"/>
      <c r="U604" s="13"/>
      <c r="V604" s="13"/>
      <c r="W604" s="13"/>
      <c r="X604" s="13"/>
      <c r="Y604" s="13"/>
      <c r="Z604" s="13"/>
      <c r="AA604" s="13"/>
      <c r="AB604" s="13"/>
      <c r="AC604" s="13"/>
      <c r="AD604" s="13"/>
      <c r="AE604" s="13"/>
      <c r="AT604" s="244" t="s">
        <v>141</v>
      </c>
      <c r="AU604" s="244" t="s">
        <v>85</v>
      </c>
      <c r="AV604" s="13" t="s">
        <v>83</v>
      </c>
      <c r="AW604" s="13" t="s">
        <v>32</v>
      </c>
      <c r="AX604" s="13" t="s">
        <v>75</v>
      </c>
      <c r="AY604" s="244" t="s">
        <v>133</v>
      </c>
    </row>
    <row r="605" s="14" customFormat="1">
      <c r="A605" s="14"/>
      <c r="B605" s="245"/>
      <c r="C605" s="246"/>
      <c r="D605" s="236" t="s">
        <v>141</v>
      </c>
      <c r="E605" s="247" t="s">
        <v>1</v>
      </c>
      <c r="F605" s="248" t="s">
        <v>1303</v>
      </c>
      <c r="G605" s="246"/>
      <c r="H605" s="249">
        <v>706.928</v>
      </c>
      <c r="I605" s="250"/>
      <c r="J605" s="246"/>
      <c r="K605" s="246"/>
      <c r="L605" s="251"/>
      <c r="M605" s="252"/>
      <c r="N605" s="253"/>
      <c r="O605" s="253"/>
      <c r="P605" s="253"/>
      <c r="Q605" s="253"/>
      <c r="R605" s="253"/>
      <c r="S605" s="253"/>
      <c r="T605" s="254"/>
      <c r="U605" s="14"/>
      <c r="V605" s="14"/>
      <c r="W605" s="14"/>
      <c r="X605" s="14"/>
      <c r="Y605" s="14"/>
      <c r="Z605" s="14"/>
      <c r="AA605" s="14"/>
      <c r="AB605" s="14"/>
      <c r="AC605" s="14"/>
      <c r="AD605" s="14"/>
      <c r="AE605" s="14"/>
      <c r="AT605" s="255" t="s">
        <v>141</v>
      </c>
      <c r="AU605" s="255" t="s">
        <v>85</v>
      </c>
      <c r="AV605" s="14" t="s">
        <v>85</v>
      </c>
      <c r="AW605" s="14" t="s">
        <v>32</v>
      </c>
      <c r="AX605" s="14" t="s">
        <v>75</v>
      </c>
      <c r="AY605" s="255" t="s">
        <v>133</v>
      </c>
    </row>
    <row r="606" s="13" customFormat="1">
      <c r="A606" s="13"/>
      <c r="B606" s="234"/>
      <c r="C606" s="235"/>
      <c r="D606" s="236" t="s">
        <v>141</v>
      </c>
      <c r="E606" s="237" t="s">
        <v>1</v>
      </c>
      <c r="F606" s="238" t="s">
        <v>1304</v>
      </c>
      <c r="G606" s="235"/>
      <c r="H606" s="237" t="s">
        <v>1</v>
      </c>
      <c r="I606" s="239"/>
      <c r="J606" s="235"/>
      <c r="K606" s="235"/>
      <c r="L606" s="240"/>
      <c r="M606" s="241"/>
      <c r="N606" s="242"/>
      <c r="O606" s="242"/>
      <c r="P606" s="242"/>
      <c r="Q606" s="242"/>
      <c r="R606" s="242"/>
      <c r="S606" s="242"/>
      <c r="T606" s="243"/>
      <c r="U606" s="13"/>
      <c r="V606" s="13"/>
      <c r="W606" s="13"/>
      <c r="X606" s="13"/>
      <c r="Y606" s="13"/>
      <c r="Z606" s="13"/>
      <c r="AA606" s="13"/>
      <c r="AB606" s="13"/>
      <c r="AC606" s="13"/>
      <c r="AD606" s="13"/>
      <c r="AE606" s="13"/>
      <c r="AT606" s="244" t="s">
        <v>141</v>
      </c>
      <c r="AU606" s="244" t="s">
        <v>85</v>
      </c>
      <c r="AV606" s="13" t="s">
        <v>83</v>
      </c>
      <c r="AW606" s="13" t="s">
        <v>32</v>
      </c>
      <c r="AX606" s="13" t="s">
        <v>75</v>
      </c>
      <c r="AY606" s="244" t="s">
        <v>133</v>
      </c>
    </row>
    <row r="607" s="14" customFormat="1">
      <c r="A607" s="14"/>
      <c r="B607" s="245"/>
      <c r="C607" s="246"/>
      <c r="D607" s="236" t="s">
        <v>141</v>
      </c>
      <c r="E607" s="247" t="s">
        <v>1</v>
      </c>
      <c r="F607" s="248" t="s">
        <v>1305</v>
      </c>
      <c r="G607" s="246"/>
      <c r="H607" s="249">
        <v>85.043000000000006</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141</v>
      </c>
      <c r="AU607" s="255" t="s">
        <v>85</v>
      </c>
      <c r="AV607" s="14" t="s">
        <v>85</v>
      </c>
      <c r="AW607" s="14" t="s">
        <v>32</v>
      </c>
      <c r="AX607" s="14" t="s">
        <v>75</v>
      </c>
      <c r="AY607" s="255" t="s">
        <v>133</v>
      </c>
    </row>
    <row r="608" s="13" customFormat="1">
      <c r="A608" s="13"/>
      <c r="B608" s="234"/>
      <c r="C608" s="235"/>
      <c r="D608" s="236" t="s">
        <v>141</v>
      </c>
      <c r="E608" s="237" t="s">
        <v>1</v>
      </c>
      <c r="F608" s="238" t="s">
        <v>1306</v>
      </c>
      <c r="G608" s="235"/>
      <c r="H608" s="237" t="s">
        <v>1</v>
      </c>
      <c r="I608" s="239"/>
      <c r="J608" s="235"/>
      <c r="K608" s="235"/>
      <c r="L608" s="240"/>
      <c r="M608" s="241"/>
      <c r="N608" s="242"/>
      <c r="O608" s="242"/>
      <c r="P608" s="242"/>
      <c r="Q608" s="242"/>
      <c r="R608" s="242"/>
      <c r="S608" s="242"/>
      <c r="T608" s="243"/>
      <c r="U608" s="13"/>
      <c r="V608" s="13"/>
      <c r="W608" s="13"/>
      <c r="X608" s="13"/>
      <c r="Y608" s="13"/>
      <c r="Z608" s="13"/>
      <c r="AA608" s="13"/>
      <c r="AB608" s="13"/>
      <c r="AC608" s="13"/>
      <c r="AD608" s="13"/>
      <c r="AE608" s="13"/>
      <c r="AT608" s="244" t="s">
        <v>141</v>
      </c>
      <c r="AU608" s="244" t="s">
        <v>85</v>
      </c>
      <c r="AV608" s="13" t="s">
        <v>83</v>
      </c>
      <c r="AW608" s="13" t="s">
        <v>32</v>
      </c>
      <c r="AX608" s="13" t="s">
        <v>75</v>
      </c>
      <c r="AY608" s="244" t="s">
        <v>133</v>
      </c>
    </row>
    <row r="609" s="14" customFormat="1">
      <c r="A609" s="14"/>
      <c r="B609" s="245"/>
      <c r="C609" s="246"/>
      <c r="D609" s="236" t="s">
        <v>141</v>
      </c>
      <c r="E609" s="247" t="s">
        <v>1</v>
      </c>
      <c r="F609" s="248" t="s">
        <v>1307</v>
      </c>
      <c r="G609" s="246"/>
      <c r="H609" s="249">
        <v>39.884</v>
      </c>
      <c r="I609" s="250"/>
      <c r="J609" s="246"/>
      <c r="K609" s="246"/>
      <c r="L609" s="251"/>
      <c r="M609" s="252"/>
      <c r="N609" s="253"/>
      <c r="O609" s="253"/>
      <c r="P609" s="253"/>
      <c r="Q609" s="253"/>
      <c r="R609" s="253"/>
      <c r="S609" s="253"/>
      <c r="T609" s="254"/>
      <c r="U609" s="14"/>
      <c r="V609" s="14"/>
      <c r="W609" s="14"/>
      <c r="X609" s="14"/>
      <c r="Y609" s="14"/>
      <c r="Z609" s="14"/>
      <c r="AA609" s="14"/>
      <c r="AB609" s="14"/>
      <c r="AC609" s="14"/>
      <c r="AD609" s="14"/>
      <c r="AE609" s="14"/>
      <c r="AT609" s="255" t="s">
        <v>141</v>
      </c>
      <c r="AU609" s="255" t="s">
        <v>85</v>
      </c>
      <c r="AV609" s="14" t="s">
        <v>85</v>
      </c>
      <c r="AW609" s="14" t="s">
        <v>32</v>
      </c>
      <c r="AX609" s="14" t="s">
        <v>75</v>
      </c>
      <c r="AY609" s="255" t="s">
        <v>133</v>
      </c>
    </row>
    <row r="610" s="13" customFormat="1">
      <c r="A610" s="13"/>
      <c r="B610" s="234"/>
      <c r="C610" s="235"/>
      <c r="D610" s="236" t="s">
        <v>141</v>
      </c>
      <c r="E610" s="237" t="s">
        <v>1</v>
      </c>
      <c r="F610" s="238" t="s">
        <v>1308</v>
      </c>
      <c r="G610" s="235"/>
      <c r="H610" s="237" t="s">
        <v>1</v>
      </c>
      <c r="I610" s="239"/>
      <c r="J610" s="235"/>
      <c r="K610" s="235"/>
      <c r="L610" s="240"/>
      <c r="M610" s="241"/>
      <c r="N610" s="242"/>
      <c r="O610" s="242"/>
      <c r="P610" s="242"/>
      <c r="Q610" s="242"/>
      <c r="R610" s="242"/>
      <c r="S610" s="242"/>
      <c r="T610" s="243"/>
      <c r="U610" s="13"/>
      <c r="V610" s="13"/>
      <c r="W610" s="13"/>
      <c r="X610" s="13"/>
      <c r="Y610" s="13"/>
      <c r="Z610" s="13"/>
      <c r="AA610" s="13"/>
      <c r="AB610" s="13"/>
      <c r="AC610" s="13"/>
      <c r="AD610" s="13"/>
      <c r="AE610" s="13"/>
      <c r="AT610" s="244" t="s">
        <v>141</v>
      </c>
      <c r="AU610" s="244" t="s">
        <v>85</v>
      </c>
      <c r="AV610" s="13" t="s">
        <v>83</v>
      </c>
      <c r="AW610" s="13" t="s">
        <v>32</v>
      </c>
      <c r="AX610" s="13" t="s">
        <v>75</v>
      </c>
      <c r="AY610" s="244" t="s">
        <v>133</v>
      </c>
    </row>
    <row r="611" s="14" customFormat="1">
      <c r="A611" s="14"/>
      <c r="B611" s="245"/>
      <c r="C611" s="246"/>
      <c r="D611" s="236" t="s">
        <v>141</v>
      </c>
      <c r="E611" s="247" t="s">
        <v>1</v>
      </c>
      <c r="F611" s="248" t="s">
        <v>1309</v>
      </c>
      <c r="G611" s="246"/>
      <c r="H611" s="249">
        <v>147.994</v>
      </c>
      <c r="I611" s="250"/>
      <c r="J611" s="246"/>
      <c r="K611" s="246"/>
      <c r="L611" s="251"/>
      <c r="M611" s="252"/>
      <c r="N611" s="253"/>
      <c r="O611" s="253"/>
      <c r="P611" s="253"/>
      <c r="Q611" s="253"/>
      <c r="R611" s="253"/>
      <c r="S611" s="253"/>
      <c r="T611" s="254"/>
      <c r="U611" s="14"/>
      <c r="V611" s="14"/>
      <c r="W611" s="14"/>
      <c r="X611" s="14"/>
      <c r="Y611" s="14"/>
      <c r="Z611" s="14"/>
      <c r="AA611" s="14"/>
      <c r="AB611" s="14"/>
      <c r="AC611" s="14"/>
      <c r="AD611" s="14"/>
      <c r="AE611" s="14"/>
      <c r="AT611" s="255" t="s">
        <v>141</v>
      </c>
      <c r="AU611" s="255" t="s">
        <v>85</v>
      </c>
      <c r="AV611" s="14" t="s">
        <v>85</v>
      </c>
      <c r="AW611" s="14" t="s">
        <v>32</v>
      </c>
      <c r="AX611" s="14" t="s">
        <v>75</v>
      </c>
      <c r="AY611" s="255" t="s">
        <v>133</v>
      </c>
    </row>
    <row r="612" s="13" customFormat="1">
      <c r="A612" s="13"/>
      <c r="B612" s="234"/>
      <c r="C612" s="235"/>
      <c r="D612" s="236" t="s">
        <v>141</v>
      </c>
      <c r="E612" s="237" t="s">
        <v>1</v>
      </c>
      <c r="F612" s="238" t="s">
        <v>1310</v>
      </c>
      <c r="G612" s="235"/>
      <c r="H612" s="237" t="s">
        <v>1</v>
      </c>
      <c r="I612" s="239"/>
      <c r="J612" s="235"/>
      <c r="K612" s="235"/>
      <c r="L612" s="240"/>
      <c r="M612" s="241"/>
      <c r="N612" s="242"/>
      <c r="O612" s="242"/>
      <c r="P612" s="242"/>
      <c r="Q612" s="242"/>
      <c r="R612" s="242"/>
      <c r="S612" s="242"/>
      <c r="T612" s="243"/>
      <c r="U612" s="13"/>
      <c r="V612" s="13"/>
      <c r="W612" s="13"/>
      <c r="X612" s="13"/>
      <c r="Y612" s="13"/>
      <c r="Z612" s="13"/>
      <c r="AA612" s="13"/>
      <c r="AB612" s="13"/>
      <c r="AC612" s="13"/>
      <c r="AD612" s="13"/>
      <c r="AE612" s="13"/>
      <c r="AT612" s="244" t="s">
        <v>141</v>
      </c>
      <c r="AU612" s="244" t="s">
        <v>85</v>
      </c>
      <c r="AV612" s="13" t="s">
        <v>83</v>
      </c>
      <c r="AW612" s="13" t="s">
        <v>32</v>
      </c>
      <c r="AX612" s="13" t="s">
        <v>75</v>
      </c>
      <c r="AY612" s="244" t="s">
        <v>133</v>
      </c>
    </row>
    <row r="613" s="14" customFormat="1">
      <c r="A613" s="14"/>
      <c r="B613" s="245"/>
      <c r="C613" s="246"/>
      <c r="D613" s="236" t="s">
        <v>141</v>
      </c>
      <c r="E613" s="247" t="s">
        <v>1</v>
      </c>
      <c r="F613" s="248" t="s">
        <v>1311</v>
      </c>
      <c r="G613" s="246"/>
      <c r="H613" s="249">
        <v>135.15799999999999</v>
      </c>
      <c r="I613" s="250"/>
      <c r="J613" s="246"/>
      <c r="K613" s="246"/>
      <c r="L613" s="251"/>
      <c r="M613" s="252"/>
      <c r="N613" s="253"/>
      <c r="O613" s="253"/>
      <c r="P613" s="253"/>
      <c r="Q613" s="253"/>
      <c r="R613" s="253"/>
      <c r="S613" s="253"/>
      <c r="T613" s="254"/>
      <c r="U613" s="14"/>
      <c r="V613" s="14"/>
      <c r="W613" s="14"/>
      <c r="X613" s="14"/>
      <c r="Y613" s="14"/>
      <c r="Z613" s="14"/>
      <c r="AA613" s="14"/>
      <c r="AB613" s="14"/>
      <c r="AC613" s="14"/>
      <c r="AD613" s="14"/>
      <c r="AE613" s="14"/>
      <c r="AT613" s="255" t="s">
        <v>141</v>
      </c>
      <c r="AU613" s="255" t="s">
        <v>85</v>
      </c>
      <c r="AV613" s="14" t="s">
        <v>85</v>
      </c>
      <c r="AW613" s="14" t="s">
        <v>32</v>
      </c>
      <c r="AX613" s="14" t="s">
        <v>75</v>
      </c>
      <c r="AY613" s="255" t="s">
        <v>133</v>
      </c>
    </row>
    <row r="614" s="13" customFormat="1">
      <c r="A614" s="13"/>
      <c r="B614" s="234"/>
      <c r="C614" s="235"/>
      <c r="D614" s="236" t="s">
        <v>141</v>
      </c>
      <c r="E614" s="237" t="s">
        <v>1</v>
      </c>
      <c r="F614" s="238" t="s">
        <v>1312</v>
      </c>
      <c r="G614" s="235"/>
      <c r="H614" s="237" t="s">
        <v>1</v>
      </c>
      <c r="I614" s="239"/>
      <c r="J614" s="235"/>
      <c r="K614" s="235"/>
      <c r="L614" s="240"/>
      <c r="M614" s="241"/>
      <c r="N614" s="242"/>
      <c r="O614" s="242"/>
      <c r="P614" s="242"/>
      <c r="Q614" s="242"/>
      <c r="R614" s="242"/>
      <c r="S614" s="242"/>
      <c r="T614" s="243"/>
      <c r="U614" s="13"/>
      <c r="V614" s="13"/>
      <c r="W614" s="13"/>
      <c r="X614" s="13"/>
      <c r="Y614" s="13"/>
      <c r="Z614" s="13"/>
      <c r="AA614" s="13"/>
      <c r="AB614" s="13"/>
      <c r="AC614" s="13"/>
      <c r="AD614" s="13"/>
      <c r="AE614" s="13"/>
      <c r="AT614" s="244" t="s">
        <v>141</v>
      </c>
      <c r="AU614" s="244" t="s">
        <v>85</v>
      </c>
      <c r="AV614" s="13" t="s">
        <v>83</v>
      </c>
      <c r="AW614" s="13" t="s">
        <v>32</v>
      </c>
      <c r="AX614" s="13" t="s">
        <v>75</v>
      </c>
      <c r="AY614" s="244" t="s">
        <v>133</v>
      </c>
    </row>
    <row r="615" s="14" customFormat="1">
      <c r="A615" s="14"/>
      <c r="B615" s="245"/>
      <c r="C615" s="246"/>
      <c r="D615" s="236" t="s">
        <v>141</v>
      </c>
      <c r="E615" s="247" t="s">
        <v>1</v>
      </c>
      <c r="F615" s="248" t="s">
        <v>1313</v>
      </c>
      <c r="G615" s="246"/>
      <c r="H615" s="249">
        <v>721.178</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141</v>
      </c>
      <c r="AU615" s="255" t="s">
        <v>85</v>
      </c>
      <c r="AV615" s="14" t="s">
        <v>85</v>
      </c>
      <c r="AW615" s="14" t="s">
        <v>32</v>
      </c>
      <c r="AX615" s="14" t="s">
        <v>75</v>
      </c>
      <c r="AY615" s="255" t="s">
        <v>133</v>
      </c>
    </row>
    <row r="616" s="13" customFormat="1">
      <c r="A616" s="13"/>
      <c r="B616" s="234"/>
      <c r="C616" s="235"/>
      <c r="D616" s="236" t="s">
        <v>141</v>
      </c>
      <c r="E616" s="237" t="s">
        <v>1</v>
      </c>
      <c r="F616" s="238" t="s">
        <v>1314</v>
      </c>
      <c r="G616" s="235"/>
      <c r="H616" s="237" t="s">
        <v>1</v>
      </c>
      <c r="I616" s="239"/>
      <c r="J616" s="235"/>
      <c r="K616" s="235"/>
      <c r="L616" s="240"/>
      <c r="M616" s="241"/>
      <c r="N616" s="242"/>
      <c r="O616" s="242"/>
      <c r="P616" s="242"/>
      <c r="Q616" s="242"/>
      <c r="R616" s="242"/>
      <c r="S616" s="242"/>
      <c r="T616" s="243"/>
      <c r="U616" s="13"/>
      <c r="V616" s="13"/>
      <c r="W616" s="13"/>
      <c r="X616" s="13"/>
      <c r="Y616" s="13"/>
      <c r="Z616" s="13"/>
      <c r="AA616" s="13"/>
      <c r="AB616" s="13"/>
      <c r="AC616" s="13"/>
      <c r="AD616" s="13"/>
      <c r="AE616" s="13"/>
      <c r="AT616" s="244" t="s">
        <v>141</v>
      </c>
      <c r="AU616" s="244" t="s">
        <v>85</v>
      </c>
      <c r="AV616" s="13" t="s">
        <v>83</v>
      </c>
      <c r="AW616" s="13" t="s">
        <v>32</v>
      </c>
      <c r="AX616" s="13" t="s">
        <v>75</v>
      </c>
      <c r="AY616" s="244" t="s">
        <v>133</v>
      </c>
    </row>
    <row r="617" s="14" customFormat="1">
      <c r="A617" s="14"/>
      <c r="B617" s="245"/>
      <c r="C617" s="246"/>
      <c r="D617" s="236" t="s">
        <v>141</v>
      </c>
      <c r="E617" s="247" t="s">
        <v>1</v>
      </c>
      <c r="F617" s="248" t="s">
        <v>1315</v>
      </c>
      <c r="G617" s="246"/>
      <c r="H617" s="249">
        <v>88.477000000000004</v>
      </c>
      <c r="I617" s="250"/>
      <c r="J617" s="246"/>
      <c r="K617" s="246"/>
      <c r="L617" s="251"/>
      <c r="M617" s="252"/>
      <c r="N617" s="253"/>
      <c r="O617" s="253"/>
      <c r="P617" s="253"/>
      <c r="Q617" s="253"/>
      <c r="R617" s="253"/>
      <c r="S617" s="253"/>
      <c r="T617" s="254"/>
      <c r="U617" s="14"/>
      <c r="V617" s="14"/>
      <c r="W617" s="14"/>
      <c r="X617" s="14"/>
      <c r="Y617" s="14"/>
      <c r="Z617" s="14"/>
      <c r="AA617" s="14"/>
      <c r="AB617" s="14"/>
      <c r="AC617" s="14"/>
      <c r="AD617" s="14"/>
      <c r="AE617" s="14"/>
      <c r="AT617" s="255" t="s">
        <v>141</v>
      </c>
      <c r="AU617" s="255" t="s">
        <v>85</v>
      </c>
      <c r="AV617" s="14" t="s">
        <v>85</v>
      </c>
      <c r="AW617" s="14" t="s">
        <v>32</v>
      </c>
      <c r="AX617" s="14" t="s">
        <v>75</v>
      </c>
      <c r="AY617" s="255" t="s">
        <v>133</v>
      </c>
    </row>
    <row r="618" s="13" customFormat="1">
      <c r="A618" s="13"/>
      <c r="B618" s="234"/>
      <c r="C618" s="235"/>
      <c r="D618" s="236" t="s">
        <v>141</v>
      </c>
      <c r="E618" s="237" t="s">
        <v>1</v>
      </c>
      <c r="F618" s="238" t="s">
        <v>1316</v>
      </c>
      <c r="G618" s="235"/>
      <c r="H618" s="237" t="s">
        <v>1</v>
      </c>
      <c r="I618" s="239"/>
      <c r="J618" s="235"/>
      <c r="K618" s="235"/>
      <c r="L618" s="240"/>
      <c r="M618" s="241"/>
      <c r="N618" s="242"/>
      <c r="O618" s="242"/>
      <c r="P618" s="242"/>
      <c r="Q618" s="242"/>
      <c r="R618" s="242"/>
      <c r="S618" s="242"/>
      <c r="T618" s="243"/>
      <c r="U618" s="13"/>
      <c r="V618" s="13"/>
      <c r="W618" s="13"/>
      <c r="X618" s="13"/>
      <c r="Y618" s="13"/>
      <c r="Z618" s="13"/>
      <c r="AA618" s="13"/>
      <c r="AB618" s="13"/>
      <c r="AC618" s="13"/>
      <c r="AD618" s="13"/>
      <c r="AE618" s="13"/>
      <c r="AT618" s="244" t="s">
        <v>141</v>
      </c>
      <c r="AU618" s="244" t="s">
        <v>85</v>
      </c>
      <c r="AV618" s="13" t="s">
        <v>83</v>
      </c>
      <c r="AW618" s="13" t="s">
        <v>32</v>
      </c>
      <c r="AX618" s="13" t="s">
        <v>75</v>
      </c>
      <c r="AY618" s="244" t="s">
        <v>133</v>
      </c>
    </row>
    <row r="619" s="14" customFormat="1">
      <c r="A619" s="14"/>
      <c r="B619" s="245"/>
      <c r="C619" s="246"/>
      <c r="D619" s="236" t="s">
        <v>141</v>
      </c>
      <c r="E619" s="247" t="s">
        <v>1</v>
      </c>
      <c r="F619" s="248" t="s">
        <v>1317</v>
      </c>
      <c r="G619" s="246"/>
      <c r="H619" s="249">
        <v>376.92200000000003</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141</v>
      </c>
      <c r="AU619" s="255" t="s">
        <v>85</v>
      </c>
      <c r="AV619" s="14" t="s">
        <v>85</v>
      </c>
      <c r="AW619" s="14" t="s">
        <v>32</v>
      </c>
      <c r="AX619" s="14" t="s">
        <v>75</v>
      </c>
      <c r="AY619" s="255" t="s">
        <v>133</v>
      </c>
    </row>
    <row r="620" s="13" customFormat="1">
      <c r="A620" s="13"/>
      <c r="B620" s="234"/>
      <c r="C620" s="235"/>
      <c r="D620" s="236" t="s">
        <v>141</v>
      </c>
      <c r="E620" s="237" t="s">
        <v>1</v>
      </c>
      <c r="F620" s="238" t="s">
        <v>1318</v>
      </c>
      <c r="G620" s="235"/>
      <c r="H620" s="237" t="s">
        <v>1</v>
      </c>
      <c r="I620" s="239"/>
      <c r="J620" s="235"/>
      <c r="K620" s="235"/>
      <c r="L620" s="240"/>
      <c r="M620" s="241"/>
      <c r="N620" s="242"/>
      <c r="O620" s="242"/>
      <c r="P620" s="242"/>
      <c r="Q620" s="242"/>
      <c r="R620" s="242"/>
      <c r="S620" s="242"/>
      <c r="T620" s="243"/>
      <c r="U620" s="13"/>
      <c r="V620" s="13"/>
      <c r="W620" s="13"/>
      <c r="X620" s="13"/>
      <c r="Y620" s="13"/>
      <c r="Z620" s="13"/>
      <c r="AA620" s="13"/>
      <c r="AB620" s="13"/>
      <c r="AC620" s="13"/>
      <c r="AD620" s="13"/>
      <c r="AE620" s="13"/>
      <c r="AT620" s="244" t="s">
        <v>141</v>
      </c>
      <c r="AU620" s="244" t="s">
        <v>85</v>
      </c>
      <c r="AV620" s="13" t="s">
        <v>83</v>
      </c>
      <c r="AW620" s="13" t="s">
        <v>32</v>
      </c>
      <c r="AX620" s="13" t="s">
        <v>75</v>
      </c>
      <c r="AY620" s="244" t="s">
        <v>133</v>
      </c>
    </row>
    <row r="621" s="14" customFormat="1">
      <c r="A621" s="14"/>
      <c r="B621" s="245"/>
      <c r="C621" s="246"/>
      <c r="D621" s="236" t="s">
        <v>141</v>
      </c>
      <c r="E621" s="247" t="s">
        <v>1</v>
      </c>
      <c r="F621" s="248" t="s">
        <v>1319</v>
      </c>
      <c r="G621" s="246"/>
      <c r="H621" s="249">
        <v>55.351999999999997</v>
      </c>
      <c r="I621" s="250"/>
      <c r="J621" s="246"/>
      <c r="K621" s="246"/>
      <c r="L621" s="251"/>
      <c r="M621" s="252"/>
      <c r="N621" s="253"/>
      <c r="O621" s="253"/>
      <c r="P621" s="253"/>
      <c r="Q621" s="253"/>
      <c r="R621" s="253"/>
      <c r="S621" s="253"/>
      <c r="T621" s="254"/>
      <c r="U621" s="14"/>
      <c r="V621" s="14"/>
      <c r="W621" s="14"/>
      <c r="X621" s="14"/>
      <c r="Y621" s="14"/>
      <c r="Z621" s="14"/>
      <c r="AA621" s="14"/>
      <c r="AB621" s="14"/>
      <c r="AC621" s="14"/>
      <c r="AD621" s="14"/>
      <c r="AE621" s="14"/>
      <c r="AT621" s="255" t="s">
        <v>141</v>
      </c>
      <c r="AU621" s="255" t="s">
        <v>85</v>
      </c>
      <c r="AV621" s="14" t="s">
        <v>85</v>
      </c>
      <c r="AW621" s="14" t="s">
        <v>32</v>
      </c>
      <c r="AX621" s="14" t="s">
        <v>75</v>
      </c>
      <c r="AY621" s="255" t="s">
        <v>133</v>
      </c>
    </row>
    <row r="622" s="13" customFormat="1">
      <c r="A622" s="13"/>
      <c r="B622" s="234"/>
      <c r="C622" s="235"/>
      <c r="D622" s="236" t="s">
        <v>141</v>
      </c>
      <c r="E622" s="237" t="s">
        <v>1</v>
      </c>
      <c r="F622" s="238" t="s">
        <v>1320</v>
      </c>
      <c r="G622" s="235"/>
      <c r="H622" s="237" t="s">
        <v>1</v>
      </c>
      <c r="I622" s="239"/>
      <c r="J622" s="235"/>
      <c r="K622" s="235"/>
      <c r="L622" s="240"/>
      <c r="M622" s="241"/>
      <c r="N622" s="242"/>
      <c r="O622" s="242"/>
      <c r="P622" s="242"/>
      <c r="Q622" s="242"/>
      <c r="R622" s="242"/>
      <c r="S622" s="242"/>
      <c r="T622" s="243"/>
      <c r="U622" s="13"/>
      <c r="V622" s="13"/>
      <c r="W622" s="13"/>
      <c r="X622" s="13"/>
      <c r="Y622" s="13"/>
      <c r="Z622" s="13"/>
      <c r="AA622" s="13"/>
      <c r="AB622" s="13"/>
      <c r="AC622" s="13"/>
      <c r="AD622" s="13"/>
      <c r="AE622" s="13"/>
      <c r="AT622" s="244" t="s">
        <v>141</v>
      </c>
      <c r="AU622" s="244" t="s">
        <v>85</v>
      </c>
      <c r="AV622" s="13" t="s">
        <v>83</v>
      </c>
      <c r="AW622" s="13" t="s">
        <v>32</v>
      </c>
      <c r="AX622" s="13" t="s">
        <v>75</v>
      </c>
      <c r="AY622" s="244" t="s">
        <v>133</v>
      </c>
    </row>
    <row r="623" s="14" customFormat="1">
      <c r="A623" s="14"/>
      <c r="B623" s="245"/>
      <c r="C623" s="246"/>
      <c r="D623" s="236" t="s">
        <v>141</v>
      </c>
      <c r="E623" s="247" t="s">
        <v>1</v>
      </c>
      <c r="F623" s="248" t="s">
        <v>1321</v>
      </c>
      <c r="G623" s="246"/>
      <c r="H623" s="249">
        <v>90.173000000000002</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141</v>
      </c>
      <c r="AU623" s="255" t="s">
        <v>85</v>
      </c>
      <c r="AV623" s="14" t="s">
        <v>85</v>
      </c>
      <c r="AW623" s="14" t="s">
        <v>32</v>
      </c>
      <c r="AX623" s="14" t="s">
        <v>75</v>
      </c>
      <c r="AY623" s="255" t="s">
        <v>133</v>
      </c>
    </row>
    <row r="624" s="16" customFormat="1">
      <c r="A624" s="16"/>
      <c r="B624" s="267"/>
      <c r="C624" s="268"/>
      <c r="D624" s="236" t="s">
        <v>141</v>
      </c>
      <c r="E624" s="269" t="s">
        <v>1</v>
      </c>
      <c r="F624" s="270" t="s">
        <v>214</v>
      </c>
      <c r="G624" s="268"/>
      <c r="H624" s="271">
        <v>7590.8419999999987</v>
      </c>
      <c r="I624" s="272"/>
      <c r="J624" s="268"/>
      <c r="K624" s="268"/>
      <c r="L624" s="273"/>
      <c r="M624" s="274"/>
      <c r="N624" s="275"/>
      <c r="O624" s="275"/>
      <c r="P624" s="275"/>
      <c r="Q624" s="275"/>
      <c r="R624" s="275"/>
      <c r="S624" s="275"/>
      <c r="T624" s="276"/>
      <c r="U624" s="16"/>
      <c r="V624" s="16"/>
      <c r="W624" s="16"/>
      <c r="X624" s="16"/>
      <c r="Y624" s="16"/>
      <c r="Z624" s="16"/>
      <c r="AA624" s="16"/>
      <c r="AB624" s="16"/>
      <c r="AC624" s="16"/>
      <c r="AD624" s="16"/>
      <c r="AE624" s="16"/>
      <c r="AT624" s="277" t="s">
        <v>141</v>
      </c>
      <c r="AU624" s="277" t="s">
        <v>85</v>
      </c>
      <c r="AV624" s="16" t="s">
        <v>153</v>
      </c>
      <c r="AW624" s="16" t="s">
        <v>32</v>
      </c>
      <c r="AX624" s="16" t="s">
        <v>75</v>
      </c>
      <c r="AY624" s="277" t="s">
        <v>133</v>
      </c>
    </row>
    <row r="625" s="13" customFormat="1">
      <c r="A625" s="13"/>
      <c r="B625" s="234"/>
      <c r="C625" s="235"/>
      <c r="D625" s="236" t="s">
        <v>141</v>
      </c>
      <c r="E625" s="237" t="s">
        <v>1</v>
      </c>
      <c r="F625" s="238" t="s">
        <v>212</v>
      </c>
      <c r="G625" s="235"/>
      <c r="H625" s="237" t="s">
        <v>1</v>
      </c>
      <c r="I625" s="239"/>
      <c r="J625" s="235"/>
      <c r="K625" s="235"/>
      <c r="L625" s="240"/>
      <c r="M625" s="241"/>
      <c r="N625" s="242"/>
      <c r="O625" s="242"/>
      <c r="P625" s="242"/>
      <c r="Q625" s="242"/>
      <c r="R625" s="242"/>
      <c r="S625" s="242"/>
      <c r="T625" s="243"/>
      <c r="U625" s="13"/>
      <c r="V625" s="13"/>
      <c r="W625" s="13"/>
      <c r="X625" s="13"/>
      <c r="Y625" s="13"/>
      <c r="Z625" s="13"/>
      <c r="AA625" s="13"/>
      <c r="AB625" s="13"/>
      <c r="AC625" s="13"/>
      <c r="AD625" s="13"/>
      <c r="AE625" s="13"/>
      <c r="AT625" s="244" t="s">
        <v>141</v>
      </c>
      <c r="AU625" s="244" t="s">
        <v>85</v>
      </c>
      <c r="AV625" s="13" t="s">
        <v>83</v>
      </c>
      <c r="AW625" s="13" t="s">
        <v>32</v>
      </c>
      <c r="AX625" s="13" t="s">
        <v>75</v>
      </c>
      <c r="AY625" s="244" t="s">
        <v>133</v>
      </c>
    </row>
    <row r="626" s="13" customFormat="1">
      <c r="A626" s="13"/>
      <c r="B626" s="234"/>
      <c r="C626" s="235"/>
      <c r="D626" s="236" t="s">
        <v>141</v>
      </c>
      <c r="E626" s="237" t="s">
        <v>1</v>
      </c>
      <c r="F626" s="238" t="s">
        <v>1322</v>
      </c>
      <c r="G626" s="235"/>
      <c r="H626" s="237" t="s">
        <v>1</v>
      </c>
      <c r="I626" s="239"/>
      <c r="J626" s="235"/>
      <c r="K626" s="235"/>
      <c r="L626" s="240"/>
      <c r="M626" s="241"/>
      <c r="N626" s="242"/>
      <c r="O626" s="242"/>
      <c r="P626" s="242"/>
      <c r="Q626" s="242"/>
      <c r="R626" s="242"/>
      <c r="S626" s="242"/>
      <c r="T626" s="243"/>
      <c r="U626" s="13"/>
      <c r="V626" s="13"/>
      <c r="W626" s="13"/>
      <c r="X626" s="13"/>
      <c r="Y626" s="13"/>
      <c r="Z626" s="13"/>
      <c r="AA626" s="13"/>
      <c r="AB626" s="13"/>
      <c r="AC626" s="13"/>
      <c r="AD626" s="13"/>
      <c r="AE626" s="13"/>
      <c r="AT626" s="244" t="s">
        <v>141</v>
      </c>
      <c r="AU626" s="244" t="s">
        <v>85</v>
      </c>
      <c r="AV626" s="13" t="s">
        <v>83</v>
      </c>
      <c r="AW626" s="13" t="s">
        <v>32</v>
      </c>
      <c r="AX626" s="13" t="s">
        <v>75</v>
      </c>
      <c r="AY626" s="244" t="s">
        <v>133</v>
      </c>
    </row>
    <row r="627" s="14" customFormat="1">
      <c r="A627" s="14"/>
      <c r="B627" s="245"/>
      <c r="C627" s="246"/>
      <c r="D627" s="236" t="s">
        <v>141</v>
      </c>
      <c r="E627" s="247" t="s">
        <v>1</v>
      </c>
      <c r="F627" s="248" t="s">
        <v>1323</v>
      </c>
      <c r="G627" s="246"/>
      <c r="H627" s="249">
        <v>499.34899999999999</v>
      </c>
      <c r="I627" s="250"/>
      <c r="J627" s="246"/>
      <c r="K627" s="246"/>
      <c r="L627" s="251"/>
      <c r="M627" s="252"/>
      <c r="N627" s="253"/>
      <c r="O627" s="253"/>
      <c r="P627" s="253"/>
      <c r="Q627" s="253"/>
      <c r="R627" s="253"/>
      <c r="S627" s="253"/>
      <c r="T627" s="254"/>
      <c r="U627" s="14"/>
      <c r="V627" s="14"/>
      <c r="W627" s="14"/>
      <c r="X627" s="14"/>
      <c r="Y627" s="14"/>
      <c r="Z627" s="14"/>
      <c r="AA627" s="14"/>
      <c r="AB627" s="14"/>
      <c r="AC627" s="14"/>
      <c r="AD627" s="14"/>
      <c r="AE627" s="14"/>
      <c r="AT627" s="255" t="s">
        <v>141</v>
      </c>
      <c r="AU627" s="255" t="s">
        <v>85</v>
      </c>
      <c r="AV627" s="14" t="s">
        <v>85</v>
      </c>
      <c r="AW627" s="14" t="s">
        <v>32</v>
      </c>
      <c r="AX627" s="14" t="s">
        <v>75</v>
      </c>
      <c r="AY627" s="255" t="s">
        <v>133</v>
      </c>
    </row>
    <row r="628" s="13" customFormat="1">
      <c r="A628" s="13"/>
      <c r="B628" s="234"/>
      <c r="C628" s="235"/>
      <c r="D628" s="236" t="s">
        <v>141</v>
      </c>
      <c r="E628" s="237" t="s">
        <v>1</v>
      </c>
      <c r="F628" s="238" t="s">
        <v>1324</v>
      </c>
      <c r="G628" s="235"/>
      <c r="H628" s="237" t="s">
        <v>1</v>
      </c>
      <c r="I628" s="239"/>
      <c r="J628" s="235"/>
      <c r="K628" s="235"/>
      <c r="L628" s="240"/>
      <c r="M628" s="241"/>
      <c r="N628" s="242"/>
      <c r="O628" s="242"/>
      <c r="P628" s="242"/>
      <c r="Q628" s="242"/>
      <c r="R628" s="242"/>
      <c r="S628" s="242"/>
      <c r="T628" s="243"/>
      <c r="U628" s="13"/>
      <c r="V628" s="13"/>
      <c r="W628" s="13"/>
      <c r="X628" s="13"/>
      <c r="Y628" s="13"/>
      <c r="Z628" s="13"/>
      <c r="AA628" s="13"/>
      <c r="AB628" s="13"/>
      <c r="AC628" s="13"/>
      <c r="AD628" s="13"/>
      <c r="AE628" s="13"/>
      <c r="AT628" s="244" t="s">
        <v>141</v>
      </c>
      <c r="AU628" s="244" t="s">
        <v>85</v>
      </c>
      <c r="AV628" s="13" t="s">
        <v>83</v>
      </c>
      <c r="AW628" s="13" t="s">
        <v>32</v>
      </c>
      <c r="AX628" s="13" t="s">
        <v>75</v>
      </c>
      <c r="AY628" s="244" t="s">
        <v>133</v>
      </c>
    </row>
    <row r="629" s="14" customFormat="1">
      <c r="A629" s="14"/>
      <c r="B629" s="245"/>
      <c r="C629" s="246"/>
      <c r="D629" s="236" t="s">
        <v>141</v>
      </c>
      <c r="E629" s="247" t="s">
        <v>1</v>
      </c>
      <c r="F629" s="248" t="s">
        <v>1325</v>
      </c>
      <c r="G629" s="246"/>
      <c r="H629" s="249">
        <v>-2058.7919999999999</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141</v>
      </c>
      <c r="AU629" s="255" t="s">
        <v>85</v>
      </c>
      <c r="AV629" s="14" t="s">
        <v>85</v>
      </c>
      <c r="AW629" s="14" t="s">
        <v>32</v>
      </c>
      <c r="AX629" s="14" t="s">
        <v>75</v>
      </c>
      <c r="AY629" s="255" t="s">
        <v>133</v>
      </c>
    </row>
    <row r="630" s="14" customFormat="1">
      <c r="A630" s="14"/>
      <c r="B630" s="245"/>
      <c r="C630" s="246"/>
      <c r="D630" s="236" t="s">
        <v>141</v>
      </c>
      <c r="E630" s="247" t="s">
        <v>1</v>
      </c>
      <c r="F630" s="248" t="s">
        <v>1326</v>
      </c>
      <c r="G630" s="246"/>
      <c r="H630" s="249">
        <v>5001.8770000000004</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141</v>
      </c>
      <c r="AU630" s="255" t="s">
        <v>85</v>
      </c>
      <c r="AV630" s="14" t="s">
        <v>85</v>
      </c>
      <c r="AW630" s="14" t="s">
        <v>32</v>
      </c>
      <c r="AX630" s="14" t="s">
        <v>75</v>
      </c>
      <c r="AY630" s="255" t="s">
        <v>133</v>
      </c>
    </row>
    <row r="631" s="13" customFormat="1">
      <c r="A631" s="13"/>
      <c r="B631" s="234"/>
      <c r="C631" s="235"/>
      <c r="D631" s="236" t="s">
        <v>141</v>
      </c>
      <c r="E631" s="237" t="s">
        <v>1</v>
      </c>
      <c r="F631" s="238" t="s">
        <v>1237</v>
      </c>
      <c r="G631" s="235"/>
      <c r="H631" s="237" t="s">
        <v>1</v>
      </c>
      <c r="I631" s="239"/>
      <c r="J631" s="235"/>
      <c r="K631" s="235"/>
      <c r="L631" s="240"/>
      <c r="M631" s="241"/>
      <c r="N631" s="242"/>
      <c r="O631" s="242"/>
      <c r="P631" s="242"/>
      <c r="Q631" s="242"/>
      <c r="R631" s="242"/>
      <c r="S631" s="242"/>
      <c r="T631" s="243"/>
      <c r="U631" s="13"/>
      <c r="V631" s="13"/>
      <c r="W631" s="13"/>
      <c r="X631" s="13"/>
      <c r="Y631" s="13"/>
      <c r="Z631" s="13"/>
      <c r="AA631" s="13"/>
      <c r="AB631" s="13"/>
      <c r="AC631" s="13"/>
      <c r="AD631" s="13"/>
      <c r="AE631" s="13"/>
      <c r="AT631" s="244" t="s">
        <v>141</v>
      </c>
      <c r="AU631" s="244" t="s">
        <v>85</v>
      </c>
      <c r="AV631" s="13" t="s">
        <v>83</v>
      </c>
      <c r="AW631" s="13" t="s">
        <v>32</v>
      </c>
      <c r="AX631" s="13" t="s">
        <v>75</v>
      </c>
      <c r="AY631" s="244" t="s">
        <v>133</v>
      </c>
    </row>
    <row r="632" s="13" customFormat="1">
      <c r="A632" s="13"/>
      <c r="B632" s="234"/>
      <c r="C632" s="235"/>
      <c r="D632" s="236" t="s">
        <v>141</v>
      </c>
      <c r="E632" s="237" t="s">
        <v>1</v>
      </c>
      <c r="F632" s="238" t="s">
        <v>1352</v>
      </c>
      <c r="G632" s="235"/>
      <c r="H632" s="237" t="s">
        <v>1</v>
      </c>
      <c r="I632" s="239"/>
      <c r="J632" s="235"/>
      <c r="K632" s="235"/>
      <c r="L632" s="240"/>
      <c r="M632" s="241"/>
      <c r="N632" s="242"/>
      <c r="O632" s="242"/>
      <c r="P632" s="242"/>
      <c r="Q632" s="242"/>
      <c r="R632" s="242"/>
      <c r="S632" s="242"/>
      <c r="T632" s="243"/>
      <c r="U632" s="13"/>
      <c r="V632" s="13"/>
      <c r="W632" s="13"/>
      <c r="X632" s="13"/>
      <c r="Y632" s="13"/>
      <c r="Z632" s="13"/>
      <c r="AA632" s="13"/>
      <c r="AB632" s="13"/>
      <c r="AC632" s="13"/>
      <c r="AD632" s="13"/>
      <c r="AE632" s="13"/>
      <c r="AT632" s="244" t="s">
        <v>141</v>
      </c>
      <c r="AU632" s="244" t="s">
        <v>85</v>
      </c>
      <c r="AV632" s="13" t="s">
        <v>83</v>
      </c>
      <c r="AW632" s="13" t="s">
        <v>32</v>
      </c>
      <c r="AX632" s="13" t="s">
        <v>75</v>
      </c>
      <c r="AY632" s="244" t="s">
        <v>133</v>
      </c>
    </row>
    <row r="633" s="14" customFormat="1">
      <c r="A633" s="14"/>
      <c r="B633" s="245"/>
      <c r="C633" s="246"/>
      <c r="D633" s="236" t="s">
        <v>141</v>
      </c>
      <c r="E633" s="247" t="s">
        <v>1</v>
      </c>
      <c r="F633" s="248" t="s">
        <v>1353</v>
      </c>
      <c r="G633" s="246"/>
      <c r="H633" s="249">
        <v>0</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141</v>
      </c>
      <c r="AU633" s="255" t="s">
        <v>85</v>
      </c>
      <c r="AV633" s="14" t="s">
        <v>85</v>
      </c>
      <c r="AW633" s="14" t="s">
        <v>32</v>
      </c>
      <c r="AX633" s="14" t="s">
        <v>75</v>
      </c>
      <c r="AY633" s="255" t="s">
        <v>133</v>
      </c>
    </row>
    <row r="634" s="13" customFormat="1">
      <c r="A634" s="13"/>
      <c r="B634" s="234"/>
      <c r="C634" s="235"/>
      <c r="D634" s="236" t="s">
        <v>141</v>
      </c>
      <c r="E634" s="237" t="s">
        <v>1</v>
      </c>
      <c r="F634" s="238" t="s">
        <v>1276</v>
      </c>
      <c r="G634" s="235"/>
      <c r="H634" s="237" t="s">
        <v>1</v>
      </c>
      <c r="I634" s="239"/>
      <c r="J634" s="235"/>
      <c r="K634" s="235"/>
      <c r="L634" s="240"/>
      <c r="M634" s="241"/>
      <c r="N634" s="242"/>
      <c r="O634" s="242"/>
      <c r="P634" s="242"/>
      <c r="Q634" s="242"/>
      <c r="R634" s="242"/>
      <c r="S634" s="242"/>
      <c r="T634" s="243"/>
      <c r="U634" s="13"/>
      <c r="V634" s="13"/>
      <c r="W634" s="13"/>
      <c r="X634" s="13"/>
      <c r="Y634" s="13"/>
      <c r="Z634" s="13"/>
      <c r="AA634" s="13"/>
      <c r="AB634" s="13"/>
      <c r="AC634" s="13"/>
      <c r="AD634" s="13"/>
      <c r="AE634" s="13"/>
      <c r="AT634" s="244" t="s">
        <v>141</v>
      </c>
      <c r="AU634" s="244" t="s">
        <v>85</v>
      </c>
      <c r="AV634" s="13" t="s">
        <v>83</v>
      </c>
      <c r="AW634" s="13" t="s">
        <v>32</v>
      </c>
      <c r="AX634" s="13" t="s">
        <v>75</v>
      </c>
      <c r="AY634" s="244" t="s">
        <v>133</v>
      </c>
    </row>
    <row r="635" s="14" customFormat="1">
      <c r="A635" s="14"/>
      <c r="B635" s="245"/>
      <c r="C635" s="246"/>
      <c r="D635" s="236" t="s">
        <v>141</v>
      </c>
      <c r="E635" s="247" t="s">
        <v>1</v>
      </c>
      <c r="F635" s="248" t="s">
        <v>1329</v>
      </c>
      <c r="G635" s="246"/>
      <c r="H635" s="249">
        <v>750.28200000000004</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141</v>
      </c>
      <c r="AU635" s="255" t="s">
        <v>85</v>
      </c>
      <c r="AV635" s="14" t="s">
        <v>85</v>
      </c>
      <c r="AW635" s="14" t="s">
        <v>32</v>
      </c>
      <c r="AX635" s="14" t="s">
        <v>75</v>
      </c>
      <c r="AY635" s="255" t="s">
        <v>133</v>
      </c>
    </row>
    <row r="636" s="13" customFormat="1">
      <c r="A636" s="13"/>
      <c r="B636" s="234"/>
      <c r="C636" s="235"/>
      <c r="D636" s="236" t="s">
        <v>141</v>
      </c>
      <c r="E636" s="237" t="s">
        <v>1</v>
      </c>
      <c r="F636" s="238" t="s">
        <v>1354</v>
      </c>
      <c r="G636" s="235"/>
      <c r="H636" s="237" t="s">
        <v>1</v>
      </c>
      <c r="I636" s="239"/>
      <c r="J636" s="235"/>
      <c r="K636" s="235"/>
      <c r="L636" s="240"/>
      <c r="M636" s="241"/>
      <c r="N636" s="242"/>
      <c r="O636" s="242"/>
      <c r="P636" s="242"/>
      <c r="Q636" s="242"/>
      <c r="R636" s="242"/>
      <c r="S636" s="242"/>
      <c r="T636" s="243"/>
      <c r="U636" s="13"/>
      <c r="V636" s="13"/>
      <c r="W636" s="13"/>
      <c r="X636" s="13"/>
      <c r="Y636" s="13"/>
      <c r="Z636" s="13"/>
      <c r="AA636" s="13"/>
      <c r="AB636" s="13"/>
      <c r="AC636" s="13"/>
      <c r="AD636" s="13"/>
      <c r="AE636" s="13"/>
      <c r="AT636" s="244" t="s">
        <v>141</v>
      </c>
      <c r="AU636" s="244" t="s">
        <v>85</v>
      </c>
      <c r="AV636" s="13" t="s">
        <v>83</v>
      </c>
      <c r="AW636" s="13" t="s">
        <v>32</v>
      </c>
      <c r="AX636" s="13" t="s">
        <v>75</v>
      </c>
      <c r="AY636" s="244" t="s">
        <v>133</v>
      </c>
    </row>
    <row r="637" s="14" customFormat="1">
      <c r="A637" s="14"/>
      <c r="B637" s="245"/>
      <c r="C637" s="246"/>
      <c r="D637" s="236" t="s">
        <v>141</v>
      </c>
      <c r="E637" s="247" t="s">
        <v>1</v>
      </c>
      <c r="F637" s="248" t="s">
        <v>1355</v>
      </c>
      <c r="G637" s="246"/>
      <c r="H637" s="249">
        <v>750.28200000000004</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141</v>
      </c>
      <c r="AU637" s="255" t="s">
        <v>85</v>
      </c>
      <c r="AV637" s="14" t="s">
        <v>85</v>
      </c>
      <c r="AW637" s="14" t="s">
        <v>32</v>
      </c>
      <c r="AX637" s="14" t="s">
        <v>83</v>
      </c>
      <c r="AY637" s="255" t="s">
        <v>133</v>
      </c>
    </row>
    <row r="638" s="2" customFormat="1" ht="24.15" customHeight="1">
      <c r="A638" s="39"/>
      <c r="B638" s="40"/>
      <c r="C638" s="220" t="s">
        <v>292</v>
      </c>
      <c r="D638" s="220" t="s">
        <v>135</v>
      </c>
      <c r="E638" s="221" t="s">
        <v>1356</v>
      </c>
      <c r="F638" s="222" t="s">
        <v>1357</v>
      </c>
      <c r="G638" s="223" t="s">
        <v>190</v>
      </c>
      <c r="H638" s="224">
        <v>18.600000000000001</v>
      </c>
      <c r="I638" s="225"/>
      <c r="J638" s="226">
        <f>ROUND(I638*H638,2)</f>
        <v>0</v>
      </c>
      <c r="K638" s="227"/>
      <c r="L638" s="45"/>
      <c r="M638" s="228" t="s">
        <v>1</v>
      </c>
      <c r="N638" s="229" t="s">
        <v>40</v>
      </c>
      <c r="O638" s="92"/>
      <c r="P638" s="230">
        <f>O638*H638</f>
        <v>0</v>
      </c>
      <c r="Q638" s="230">
        <v>0.0044000000000000003</v>
      </c>
      <c r="R638" s="230">
        <f>Q638*H638</f>
        <v>0.08184000000000001</v>
      </c>
      <c r="S638" s="230">
        <v>0</v>
      </c>
      <c r="T638" s="231">
        <f>S638*H638</f>
        <v>0</v>
      </c>
      <c r="U638" s="39"/>
      <c r="V638" s="39"/>
      <c r="W638" s="39"/>
      <c r="X638" s="39"/>
      <c r="Y638" s="39"/>
      <c r="Z638" s="39"/>
      <c r="AA638" s="39"/>
      <c r="AB638" s="39"/>
      <c r="AC638" s="39"/>
      <c r="AD638" s="39"/>
      <c r="AE638" s="39"/>
      <c r="AR638" s="232" t="s">
        <v>139</v>
      </c>
      <c r="AT638" s="232" t="s">
        <v>135</v>
      </c>
      <c r="AU638" s="232" t="s">
        <v>85</v>
      </c>
      <c r="AY638" s="18" t="s">
        <v>133</v>
      </c>
      <c r="BE638" s="233">
        <f>IF(N638="základní",J638,0)</f>
        <v>0</v>
      </c>
      <c r="BF638" s="233">
        <f>IF(N638="snížená",J638,0)</f>
        <v>0</v>
      </c>
      <c r="BG638" s="233">
        <f>IF(N638="zákl. přenesená",J638,0)</f>
        <v>0</v>
      </c>
      <c r="BH638" s="233">
        <f>IF(N638="sníž. přenesená",J638,0)</f>
        <v>0</v>
      </c>
      <c r="BI638" s="233">
        <f>IF(N638="nulová",J638,0)</f>
        <v>0</v>
      </c>
      <c r="BJ638" s="18" t="s">
        <v>83</v>
      </c>
      <c r="BK638" s="233">
        <f>ROUND(I638*H638,2)</f>
        <v>0</v>
      </c>
      <c r="BL638" s="18" t="s">
        <v>139</v>
      </c>
      <c r="BM638" s="232" t="s">
        <v>1358</v>
      </c>
    </row>
    <row r="639" s="13" customFormat="1">
      <c r="A639" s="13"/>
      <c r="B639" s="234"/>
      <c r="C639" s="235"/>
      <c r="D639" s="236" t="s">
        <v>141</v>
      </c>
      <c r="E639" s="237" t="s">
        <v>1</v>
      </c>
      <c r="F639" s="238" t="s">
        <v>1359</v>
      </c>
      <c r="G639" s="235"/>
      <c r="H639" s="237" t="s">
        <v>1</v>
      </c>
      <c r="I639" s="239"/>
      <c r="J639" s="235"/>
      <c r="K639" s="235"/>
      <c r="L639" s="240"/>
      <c r="M639" s="241"/>
      <c r="N639" s="242"/>
      <c r="O639" s="242"/>
      <c r="P639" s="242"/>
      <c r="Q639" s="242"/>
      <c r="R639" s="242"/>
      <c r="S639" s="242"/>
      <c r="T639" s="243"/>
      <c r="U639" s="13"/>
      <c r="V639" s="13"/>
      <c r="W639" s="13"/>
      <c r="X639" s="13"/>
      <c r="Y639" s="13"/>
      <c r="Z639" s="13"/>
      <c r="AA639" s="13"/>
      <c r="AB639" s="13"/>
      <c r="AC639" s="13"/>
      <c r="AD639" s="13"/>
      <c r="AE639" s="13"/>
      <c r="AT639" s="244" t="s">
        <v>141</v>
      </c>
      <c r="AU639" s="244" t="s">
        <v>85</v>
      </c>
      <c r="AV639" s="13" t="s">
        <v>83</v>
      </c>
      <c r="AW639" s="13" t="s">
        <v>32</v>
      </c>
      <c r="AX639" s="13" t="s">
        <v>75</v>
      </c>
      <c r="AY639" s="244" t="s">
        <v>133</v>
      </c>
    </row>
    <row r="640" s="14" customFormat="1">
      <c r="A640" s="14"/>
      <c r="B640" s="245"/>
      <c r="C640" s="246"/>
      <c r="D640" s="236" t="s">
        <v>141</v>
      </c>
      <c r="E640" s="247" t="s">
        <v>1</v>
      </c>
      <c r="F640" s="248" t="s">
        <v>1360</v>
      </c>
      <c r="G640" s="246"/>
      <c r="H640" s="249">
        <v>18.600000000000001</v>
      </c>
      <c r="I640" s="250"/>
      <c r="J640" s="246"/>
      <c r="K640" s="246"/>
      <c r="L640" s="251"/>
      <c r="M640" s="252"/>
      <c r="N640" s="253"/>
      <c r="O640" s="253"/>
      <c r="P640" s="253"/>
      <c r="Q640" s="253"/>
      <c r="R640" s="253"/>
      <c r="S640" s="253"/>
      <c r="T640" s="254"/>
      <c r="U640" s="14"/>
      <c r="V640" s="14"/>
      <c r="W640" s="14"/>
      <c r="X640" s="14"/>
      <c r="Y640" s="14"/>
      <c r="Z640" s="14"/>
      <c r="AA640" s="14"/>
      <c r="AB640" s="14"/>
      <c r="AC640" s="14"/>
      <c r="AD640" s="14"/>
      <c r="AE640" s="14"/>
      <c r="AT640" s="255" t="s">
        <v>141</v>
      </c>
      <c r="AU640" s="255" t="s">
        <v>85</v>
      </c>
      <c r="AV640" s="14" t="s">
        <v>85</v>
      </c>
      <c r="AW640" s="14" t="s">
        <v>32</v>
      </c>
      <c r="AX640" s="14" t="s">
        <v>83</v>
      </c>
      <c r="AY640" s="255" t="s">
        <v>133</v>
      </c>
    </row>
    <row r="641" s="2" customFormat="1" ht="33" customHeight="1">
      <c r="A641" s="39"/>
      <c r="B641" s="40"/>
      <c r="C641" s="220" t="s">
        <v>299</v>
      </c>
      <c r="D641" s="220" t="s">
        <v>135</v>
      </c>
      <c r="E641" s="221" t="s">
        <v>1361</v>
      </c>
      <c r="F641" s="222" t="s">
        <v>1362</v>
      </c>
      <c r="G641" s="223" t="s">
        <v>190</v>
      </c>
      <c r="H641" s="224">
        <v>77.5</v>
      </c>
      <c r="I641" s="225"/>
      <c r="J641" s="226">
        <f>ROUND(I641*H641,2)</f>
        <v>0</v>
      </c>
      <c r="K641" s="227"/>
      <c r="L641" s="45"/>
      <c r="M641" s="228" t="s">
        <v>1</v>
      </c>
      <c r="N641" s="229" t="s">
        <v>40</v>
      </c>
      <c r="O641" s="92"/>
      <c r="P641" s="230">
        <f>O641*H641</f>
        <v>0</v>
      </c>
      <c r="Q641" s="230">
        <v>0.001</v>
      </c>
      <c r="R641" s="230">
        <f>Q641*H641</f>
        <v>0.077499999999999999</v>
      </c>
      <c r="S641" s="230">
        <v>0</v>
      </c>
      <c r="T641" s="231">
        <f>S641*H641</f>
        <v>0</v>
      </c>
      <c r="U641" s="39"/>
      <c r="V641" s="39"/>
      <c r="W641" s="39"/>
      <c r="X641" s="39"/>
      <c r="Y641" s="39"/>
      <c r="Z641" s="39"/>
      <c r="AA641" s="39"/>
      <c r="AB641" s="39"/>
      <c r="AC641" s="39"/>
      <c r="AD641" s="39"/>
      <c r="AE641" s="39"/>
      <c r="AR641" s="232" t="s">
        <v>139</v>
      </c>
      <c r="AT641" s="232" t="s">
        <v>135</v>
      </c>
      <c r="AU641" s="232" t="s">
        <v>85</v>
      </c>
      <c r="AY641" s="18" t="s">
        <v>133</v>
      </c>
      <c r="BE641" s="233">
        <f>IF(N641="základní",J641,0)</f>
        <v>0</v>
      </c>
      <c r="BF641" s="233">
        <f>IF(N641="snížená",J641,0)</f>
        <v>0</v>
      </c>
      <c r="BG641" s="233">
        <f>IF(N641="zákl. přenesená",J641,0)</f>
        <v>0</v>
      </c>
      <c r="BH641" s="233">
        <f>IF(N641="sníž. přenesená",J641,0)</f>
        <v>0</v>
      </c>
      <c r="BI641" s="233">
        <f>IF(N641="nulová",J641,0)</f>
        <v>0</v>
      </c>
      <c r="BJ641" s="18" t="s">
        <v>83</v>
      </c>
      <c r="BK641" s="233">
        <f>ROUND(I641*H641,2)</f>
        <v>0</v>
      </c>
      <c r="BL641" s="18" t="s">
        <v>139</v>
      </c>
      <c r="BM641" s="232" t="s">
        <v>1363</v>
      </c>
    </row>
    <row r="642" s="13" customFormat="1">
      <c r="A642" s="13"/>
      <c r="B642" s="234"/>
      <c r="C642" s="235"/>
      <c r="D642" s="236" t="s">
        <v>141</v>
      </c>
      <c r="E642" s="237" t="s">
        <v>1</v>
      </c>
      <c r="F642" s="238" t="s">
        <v>1364</v>
      </c>
      <c r="G642" s="235"/>
      <c r="H642" s="237" t="s">
        <v>1</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141</v>
      </c>
      <c r="AU642" s="244" t="s">
        <v>85</v>
      </c>
      <c r="AV642" s="13" t="s">
        <v>83</v>
      </c>
      <c r="AW642" s="13" t="s">
        <v>32</v>
      </c>
      <c r="AX642" s="13" t="s">
        <v>75</v>
      </c>
      <c r="AY642" s="244" t="s">
        <v>133</v>
      </c>
    </row>
    <row r="643" s="13" customFormat="1">
      <c r="A643" s="13"/>
      <c r="B643" s="234"/>
      <c r="C643" s="235"/>
      <c r="D643" s="236" t="s">
        <v>141</v>
      </c>
      <c r="E643" s="237" t="s">
        <v>1</v>
      </c>
      <c r="F643" s="238" t="s">
        <v>1365</v>
      </c>
      <c r="G643" s="235"/>
      <c r="H643" s="237" t="s">
        <v>1</v>
      </c>
      <c r="I643" s="239"/>
      <c r="J643" s="235"/>
      <c r="K643" s="235"/>
      <c r="L643" s="240"/>
      <c r="M643" s="241"/>
      <c r="N643" s="242"/>
      <c r="O643" s="242"/>
      <c r="P643" s="242"/>
      <c r="Q643" s="242"/>
      <c r="R643" s="242"/>
      <c r="S643" s="242"/>
      <c r="T643" s="243"/>
      <c r="U643" s="13"/>
      <c r="V643" s="13"/>
      <c r="W643" s="13"/>
      <c r="X643" s="13"/>
      <c r="Y643" s="13"/>
      <c r="Z643" s="13"/>
      <c r="AA643" s="13"/>
      <c r="AB643" s="13"/>
      <c r="AC643" s="13"/>
      <c r="AD643" s="13"/>
      <c r="AE643" s="13"/>
      <c r="AT643" s="244" t="s">
        <v>141</v>
      </c>
      <c r="AU643" s="244" t="s">
        <v>85</v>
      </c>
      <c r="AV643" s="13" t="s">
        <v>83</v>
      </c>
      <c r="AW643" s="13" t="s">
        <v>32</v>
      </c>
      <c r="AX643" s="13" t="s">
        <v>75</v>
      </c>
      <c r="AY643" s="244" t="s">
        <v>133</v>
      </c>
    </row>
    <row r="644" s="14" customFormat="1">
      <c r="A644" s="14"/>
      <c r="B644" s="245"/>
      <c r="C644" s="246"/>
      <c r="D644" s="236" t="s">
        <v>141</v>
      </c>
      <c r="E644" s="247" t="s">
        <v>1</v>
      </c>
      <c r="F644" s="248" t="s">
        <v>1366</v>
      </c>
      <c r="G644" s="246"/>
      <c r="H644" s="249">
        <v>77.5</v>
      </c>
      <c r="I644" s="250"/>
      <c r="J644" s="246"/>
      <c r="K644" s="246"/>
      <c r="L644" s="251"/>
      <c r="M644" s="252"/>
      <c r="N644" s="253"/>
      <c r="O644" s="253"/>
      <c r="P644" s="253"/>
      <c r="Q644" s="253"/>
      <c r="R644" s="253"/>
      <c r="S644" s="253"/>
      <c r="T644" s="254"/>
      <c r="U644" s="14"/>
      <c r="V644" s="14"/>
      <c r="W644" s="14"/>
      <c r="X644" s="14"/>
      <c r="Y644" s="14"/>
      <c r="Z644" s="14"/>
      <c r="AA644" s="14"/>
      <c r="AB644" s="14"/>
      <c r="AC644" s="14"/>
      <c r="AD644" s="14"/>
      <c r="AE644" s="14"/>
      <c r="AT644" s="255" t="s">
        <v>141</v>
      </c>
      <c r="AU644" s="255" t="s">
        <v>85</v>
      </c>
      <c r="AV644" s="14" t="s">
        <v>85</v>
      </c>
      <c r="AW644" s="14" t="s">
        <v>32</v>
      </c>
      <c r="AX644" s="14" t="s">
        <v>83</v>
      </c>
      <c r="AY644" s="255" t="s">
        <v>133</v>
      </c>
    </row>
    <row r="645" s="2" customFormat="1" ht="16.5" customHeight="1">
      <c r="A645" s="39"/>
      <c r="B645" s="40"/>
      <c r="C645" s="278" t="s">
        <v>304</v>
      </c>
      <c r="D645" s="278" t="s">
        <v>312</v>
      </c>
      <c r="E645" s="279" t="s">
        <v>1367</v>
      </c>
      <c r="F645" s="280" t="s">
        <v>1368</v>
      </c>
      <c r="G645" s="281" t="s">
        <v>190</v>
      </c>
      <c r="H645" s="282">
        <v>62.720999999999997</v>
      </c>
      <c r="I645" s="283"/>
      <c r="J645" s="284">
        <f>ROUND(I645*H645,2)</f>
        <v>0</v>
      </c>
      <c r="K645" s="285"/>
      <c r="L645" s="286"/>
      <c r="M645" s="287" t="s">
        <v>1</v>
      </c>
      <c r="N645" s="288" t="s">
        <v>40</v>
      </c>
      <c r="O645" s="92"/>
      <c r="P645" s="230">
        <f>O645*H645</f>
        <v>0</v>
      </c>
      <c r="Q645" s="230">
        <v>0.036119999999999999</v>
      </c>
      <c r="R645" s="230">
        <f>Q645*H645</f>
        <v>2.2654825199999999</v>
      </c>
      <c r="S645" s="230">
        <v>0</v>
      </c>
      <c r="T645" s="231">
        <f>S645*H645</f>
        <v>0</v>
      </c>
      <c r="U645" s="39"/>
      <c r="V645" s="39"/>
      <c r="W645" s="39"/>
      <c r="X645" s="39"/>
      <c r="Y645" s="39"/>
      <c r="Z645" s="39"/>
      <c r="AA645" s="39"/>
      <c r="AB645" s="39"/>
      <c r="AC645" s="39"/>
      <c r="AD645" s="39"/>
      <c r="AE645" s="39"/>
      <c r="AR645" s="232" t="s">
        <v>187</v>
      </c>
      <c r="AT645" s="232" t="s">
        <v>312</v>
      </c>
      <c r="AU645" s="232" t="s">
        <v>85</v>
      </c>
      <c r="AY645" s="18" t="s">
        <v>133</v>
      </c>
      <c r="BE645" s="233">
        <f>IF(N645="základní",J645,0)</f>
        <v>0</v>
      </c>
      <c r="BF645" s="233">
        <f>IF(N645="snížená",J645,0)</f>
        <v>0</v>
      </c>
      <c r="BG645" s="233">
        <f>IF(N645="zákl. přenesená",J645,0)</f>
        <v>0</v>
      </c>
      <c r="BH645" s="233">
        <f>IF(N645="sníž. přenesená",J645,0)</f>
        <v>0</v>
      </c>
      <c r="BI645" s="233">
        <f>IF(N645="nulová",J645,0)</f>
        <v>0</v>
      </c>
      <c r="BJ645" s="18" t="s">
        <v>83</v>
      </c>
      <c r="BK645" s="233">
        <f>ROUND(I645*H645,2)</f>
        <v>0</v>
      </c>
      <c r="BL645" s="18" t="s">
        <v>139</v>
      </c>
      <c r="BM645" s="232" t="s">
        <v>1369</v>
      </c>
    </row>
    <row r="646" s="14" customFormat="1">
      <c r="A646" s="14"/>
      <c r="B646" s="245"/>
      <c r="C646" s="246"/>
      <c r="D646" s="236" t="s">
        <v>141</v>
      </c>
      <c r="E646" s="247" t="s">
        <v>1</v>
      </c>
      <c r="F646" s="248" t="s">
        <v>1370</v>
      </c>
      <c r="G646" s="246"/>
      <c r="H646" s="249">
        <v>62.720999999999997</v>
      </c>
      <c r="I646" s="250"/>
      <c r="J646" s="246"/>
      <c r="K646" s="246"/>
      <c r="L646" s="251"/>
      <c r="M646" s="252"/>
      <c r="N646" s="253"/>
      <c r="O646" s="253"/>
      <c r="P646" s="253"/>
      <c r="Q646" s="253"/>
      <c r="R646" s="253"/>
      <c r="S646" s="253"/>
      <c r="T646" s="254"/>
      <c r="U646" s="14"/>
      <c r="V646" s="14"/>
      <c r="W646" s="14"/>
      <c r="X646" s="14"/>
      <c r="Y646" s="14"/>
      <c r="Z646" s="14"/>
      <c r="AA646" s="14"/>
      <c r="AB646" s="14"/>
      <c r="AC646" s="14"/>
      <c r="AD646" s="14"/>
      <c r="AE646" s="14"/>
      <c r="AT646" s="255" t="s">
        <v>141</v>
      </c>
      <c r="AU646" s="255" t="s">
        <v>85</v>
      </c>
      <c r="AV646" s="14" t="s">
        <v>85</v>
      </c>
      <c r="AW646" s="14" t="s">
        <v>32</v>
      </c>
      <c r="AX646" s="14" t="s">
        <v>83</v>
      </c>
      <c r="AY646" s="255" t="s">
        <v>133</v>
      </c>
    </row>
    <row r="647" s="2" customFormat="1" ht="16.5" customHeight="1">
      <c r="A647" s="39"/>
      <c r="B647" s="40"/>
      <c r="C647" s="278" t="s">
        <v>311</v>
      </c>
      <c r="D647" s="278" t="s">
        <v>312</v>
      </c>
      <c r="E647" s="279" t="s">
        <v>1371</v>
      </c>
      <c r="F647" s="280" t="s">
        <v>1372</v>
      </c>
      <c r="G647" s="281" t="s">
        <v>190</v>
      </c>
      <c r="H647" s="282">
        <v>18.699999999999999</v>
      </c>
      <c r="I647" s="283"/>
      <c r="J647" s="284">
        <f>ROUND(I647*H647,2)</f>
        <v>0</v>
      </c>
      <c r="K647" s="285"/>
      <c r="L647" s="286"/>
      <c r="M647" s="287" t="s">
        <v>1</v>
      </c>
      <c r="N647" s="288" t="s">
        <v>40</v>
      </c>
      <c r="O647" s="92"/>
      <c r="P647" s="230">
        <f>O647*H647</f>
        <v>0</v>
      </c>
      <c r="Q647" s="230">
        <v>0.032750000000000001</v>
      </c>
      <c r="R647" s="230">
        <f>Q647*H647</f>
        <v>0.612425</v>
      </c>
      <c r="S647" s="230">
        <v>0</v>
      </c>
      <c r="T647" s="231">
        <f>S647*H647</f>
        <v>0</v>
      </c>
      <c r="U647" s="39"/>
      <c r="V647" s="39"/>
      <c r="W647" s="39"/>
      <c r="X647" s="39"/>
      <c r="Y647" s="39"/>
      <c r="Z647" s="39"/>
      <c r="AA647" s="39"/>
      <c r="AB647" s="39"/>
      <c r="AC647" s="39"/>
      <c r="AD647" s="39"/>
      <c r="AE647" s="39"/>
      <c r="AR647" s="232" t="s">
        <v>187</v>
      </c>
      <c r="AT647" s="232" t="s">
        <v>312</v>
      </c>
      <c r="AU647" s="232" t="s">
        <v>85</v>
      </c>
      <c r="AY647" s="18" t="s">
        <v>133</v>
      </c>
      <c r="BE647" s="233">
        <f>IF(N647="základní",J647,0)</f>
        <v>0</v>
      </c>
      <c r="BF647" s="233">
        <f>IF(N647="snížená",J647,0)</f>
        <v>0</v>
      </c>
      <c r="BG647" s="233">
        <f>IF(N647="zákl. přenesená",J647,0)</f>
        <v>0</v>
      </c>
      <c r="BH647" s="233">
        <f>IF(N647="sníž. přenesená",J647,0)</f>
        <v>0</v>
      </c>
      <c r="BI647" s="233">
        <f>IF(N647="nulová",J647,0)</f>
        <v>0</v>
      </c>
      <c r="BJ647" s="18" t="s">
        <v>83</v>
      </c>
      <c r="BK647" s="233">
        <f>ROUND(I647*H647,2)</f>
        <v>0</v>
      </c>
      <c r="BL647" s="18" t="s">
        <v>139</v>
      </c>
      <c r="BM647" s="232" t="s">
        <v>1373</v>
      </c>
    </row>
    <row r="648" s="13" customFormat="1">
      <c r="A648" s="13"/>
      <c r="B648" s="234"/>
      <c r="C648" s="235"/>
      <c r="D648" s="236" t="s">
        <v>141</v>
      </c>
      <c r="E648" s="237" t="s">
        <v>1</v>
      </c>
      <c r="F648" s="238" t="s">
        <v>1374</v>
      </c>
      <c r="G648" s="235"/>
      <c r="H648" s="237" t="s">
        <v>1</v>
      </c>
      <c r="I648" s="239"/>
      <c r="J648" s="235"/>
      <c r="K648" s="235"/>
      <c r="L648" s="240"/>
      <c r="M648" s="241"/>
      <c r="N648" s="242"/>
      <c r="O648" s="242"/>
      <c r="P648" s="242"/>
      <c r="Q648" s="242"/>
      <c r="R648" s="242"/>
      <c r="S648" s="242"/>
      <c r="T648" s="243"/>
      <c r="U648" s="13"/>
      <c r="V648" s="13"/>
      <c r="W648" s="13"/>
      <c r="X648" s="13"/>
      <c r="Y648" s="13"/>
      <c r="Z648" s="13"/>
      <c r="AA648" s="13"/>
      <c r="AB648" s="13"/>
      <c r="AC648" s="13"/>
      <c r="AD648" s="13"/>
      <c r="AE648" s="13"/>
      <c r="AT648" s="244" t="s">
        <v>141</v>
      </c>
      <c r="AU648" s="244" t="s">
        <v>85</v>
      </c>
      <c r="AV648" s="13" t="s">
        <v>83</v>
      </c>
      <c r="AW648" s="13" t="s">
        <v>32</v>
      </c>
      <c r="AX648" s="13" t="s">
        <v>75</v>
      </c>
      <c r="AY648" s="244" t="s">
        <v>133</v>
      </c>
    </row>
    <row r="649" s="14" customFormat="1">
      <c r="A649" s="14"/>
      <c r="B649" s="245"/>
      <c r="C649" s="246"/>
      <c r="D649" s="236" t="s">
        <v>141</v>
      </c>
      <c r="E649" s="247" t="s">
        <v>1</v>
      </c>
      <c r="F649" s="248" t="s">
        <v>1375</v>
      </c>
      <c r="G649" s="246"/>
      <c r="H649" s="249">
        <v>18.699999999999999</v>
      </c>
      <c r="I649" s="250"/>
      <c r="J649" s="246"/>
      <c r="K649" s="246"/>
      <c r="L649" s="251"/>
      <c r="M649" s="252"/>
      <c r="N649" s="253"/>
      <c r="O649" s="253"/>
      <c r="P649" s="253"/>
      <c r="Q649" s="253"/>
      <c r="R649" s="253"/>
      <c r="S649" s="253"/>
      <c r="T649" s="254"/>
      <c r="U649" s="14"/>
      <c r="V649" s="14"/>
      <c r="W649" s="14"/>
      <c r="X649" s="14"/>
      <c r="Y649" s="14"/>
      <c r="Z649" s="14"/>
      <c r="AA649" s="14"/>
      <c r="AB649" s="14"/>
      <c r="AC649" s="14"/>
      <c r="AD649" s="14"/>
      <c r="AE649" s="14"/>
      <c r="AT649" s="255" t="s">
        <v>141</v>
      </c>
      <c r="AU649" s="255" t="s">
        <v>85</v>
      </c>
      <c r="AV649" s="14" t="s">
        <v>85</v>
      </c>
      <c r="AW649" s="14" t="s">
        <v>32</v>
      </c>
      <c r="AX649" s="14" t="s">
        <v>83</v>
      </c>
      <c r="AY649" s="255" t="s">
        <v>133</v>
      </c>
    </row>
    <row r="650" s="2" customFormat="1" ht="24.15" customHeight="1">
      <c r="A650" s="39"/>
      <c r="B650" s="40"/>
      <c r="C650" s="220" t="s">
        <v>318</v>
      </c>
      <c r="D650" s="220" t="s">
        <v>135</v>
      </c>
      <c r="E650" s="221" t="s">
        <v>235</v>
      </c>
      <c r="F650" s="222" t="s">
        <v>236</v>
      </c>
      <c r="G650" s="223" t="s">
        <v>138</v>
      </c>
      <c r="H650" s="224">
        <v>9488.5509999999995</v>
      </c>
      <c r="I650" s="225"/>
      <c r="J650" s="226">
        <f>ROUND(I650*H650,2)</f>
        <v>0</v>
      </c>
      <c r="K650" s="227"/>
      <c r="L650" s="45"/>
      <c r="M650" s="228" t="s">
        <v>1</v>
      </c>
      <c r="N650" s="229" t="s">
        <v>40</v>
      </c>
      <c r="O650" s="92"/>
      <c r="P650" s="230">
        <f>O650*H650</f>
        <v>0</v>
      </c>
      <c r="Q650" s="230">
        <v>0.00058</v>
      </c>
      <c r="R650" s="230">
        <f>Q650*H650</f>
        <v>5.5033595799999997</v>
      </c>
      <c r="S650" s="230">
        <v>0</v>
      </c>
      <c r="T650" s="231">
        <f>S650*H650</f>
        <v>0</v>
      </c>
      <c r="U650" s="39"/>
      <c r="V650" s="39"/>
      <c r="W650" s="39"/>
      <c r="X650" s="39"/>
      <c r="Y650" s="39"/>
      <c r="Z650" s="39"/>
      <c r="AA650" s="39"/>
      <c r="AB650" s="39"/>
      <c r="AC650" s="39"/>
      <c r="AD650" s="39"/>
      <c r="AE650" s="39"/>
      <c r="AR650" s="232" t="s">
        <v>139</v>
      </c>
      <c r="AT650" s="232" t="s">
        <v>135</v>
      </c>
      <c r="AU650" s="232" t="s">
        <v>85</v>
      </c>
      <c r="AY650" s="18" t="s">
        <v>133</v>
      </c>
      <c r="BE650" s="233">
        <f>IF(N650="základní",J650,0)</f>
        <v>0</v>
      </c>
      <c r="BF650" s="233">
        <f>IF(N650="snížená",J650,0)</f>
        <v>0</v>
      </c>
      <c r="BG650" s="233">
        <f>IF(N650="zákl. přenesená",J650,0)</f>
        <v>0</v>
      </c>
      <c r="BH650" s="233">
        <f>IF(N650="sníž. přenesená",J650,0)</f>
        <v>0</v>
      </c>
      <c r="BI650" s="233">
        <f>IF(N650="nulová",J650,0)</f>
        <v>0</v>
      </c>
      <c r="BJ650" s="18" t="s">
        <v>83</v>
      </c>
      <c r="BK650" s="233">
        <f>ROUND(I650*H650,2)</f>
        <v>0</v>
      </c>
      <c r="BL650" s="18" t="s">
        <v>139</v>
      </c>
      <c r="BM650" s="232" t="s">
        <v>1376</v>
      </c>
    </row>
    <row r="651" s="13" customFormat="1">
      <c r="A651" s="13"/>
      <c r="B651" s="234"/>
      <c r="C651" s="235"/>
      <c r="D651" s="236" t="s">
        <v>141</v>
      </c>
      <c r="E651" s="237" t="s">
        <v>1</v>
      </c>
      <c r="F651" s="238" t="s">
        <v>238</v>
      </c>
      <c r="G651" s="235"/>
      <c r="H651" s="237" t="s">
        <v>1</v>
      </c>
      <c r="I651" s="239"/>
      <c r="J651" s="235"/>
      <c r="K651" s="235"/>
      <c r="L651" s="240"/>
      <c r="M651" s="241"/>
      <c r="N651" s="242"/>
      <c r="O651" s="242"/>
      <c r="P651" s="242"/>
      <c r="Q651" s="242"/>
      <c r="R651" s="242"/>
      <c r="S651" s="242"/>
      <c r="T651" s="243"/>
      <c r="U651" s="13"/>
      <c r="V651" s="13"/>
      <c r="W651" s="13"/>
      <c r="X651" s="13"/>
      <c r="Y651" s="13"/>
      <c r="Z651" s="13"/>
      <c r="AA651" s="13"/>
      <c r="AB651" s="13"/>
      <c r="AC651" s="13"/>
      <c r="AD651" s="13"/>
      <c r="AE651" s="13"/>
      <c r="AT651" s="244" t="s">
        <v>141</v>
      </c>
      <c r="AU651" s="244" t="s">
        <v>85</v>
      </c>
      <c r="AV651" s="13" t="s">
        <v>83</v>
      </c>
      <c r="AW651" s="13" t="s">
        <v>32</v>
      </c>
      <c r="AX651" s="13" t="s">
        <v>75</v>
      </c>
      <c r="AY651" s="244" t="s">
        <v>133</v>
      </c>
    </row>
    <row r="652" s="13" customFormat="1">
      <c r="A652" s="13"/>
      <c r="B652" s="234"/>
      <c r="C652" s="235"/>
      <c r="D652" s="236" t="s">
        <v>141</v>
      </c>
      <c r="E652" s="237" t="s">
        <v>1</v>
      </c>
      <c r="F652" s="238" t="s">
        <v>1377</v>
      </c>
      <c r="G652" s="235"/>
      <c r="H652" s="237" t="s">
        <v>1</v>
      </c>
      <c r="I652" s="239"/>
      <c r="J652" s="235"/>
      <c r="K652" s="235"/>
      <c r="L652" s="240"/>
      <c r="M652" s="241"/>
      <c r="N652" s="242"/>
      <c r="O652" s="242"/>
      <c r="P652" s="242"/>
      <c r="Q652" s="242"/>
      <c r="R652" s="242"/>
      <c r="S652" s="242"/>
      <c r="T652" s="243"/>
      <c r="U652" s="13"/>
      <c r="V652" s="13"/>
      <c r="W652" s="13"/>
      <c r="X652" s="13"/>
      <c r="Y652" s="13"/>
      <c r="Z652" s="13"/>
      <c r="AA652" s="13"/>
      <c r="AB652" s="13"/>
      <c r="AC652" s="13"/>
      <c r="AD652" s="13"/>
      <c r="AE652" s="13"/>
      <c r="AT652" s="244" t="s">
        <v>141</v>
      </c>
      <c r="AU652" s="244" t="s">
        <v>85</v>
      </c>
      <c r="AV652" s="13" t="s">
        <v>83</v>
      </c>
      <c r="AW652" s="13" t="s">
        <v>32</v>
      </c>
      <c r="AX652" s="13" t="s">
        <v>75</v>
      </c>
      <c r="AY652" s="244" t="s">
        <v>133</v>
      </c>
    </row>
    <row r="653" s="14" customFormat="1">
      <c r="A653" s="14"/>
      <c r="B653" s="245"/>
      <c r="C653" s="246"/>
      <c r="D653" s="236" t="s">
        <v>141</v>
      </c>
      <c r="E653" s="247" t="s">
        <v>1</v>
      </c>
      <c r="F653" s="248" t="s">
        <v>1378</v>
      </c>
      <c r="G653" s="246"/>
      <c r="H653" s="249">
        <v>2768.6840000000002</v>
      </c>
      <c r="I653" s="250"/>
      <c r="J653" s="246"/>
      <c r="K653" s="246"/>
      <c r="L653" s="251"/>
      <c r="M653" s="252"/>
      <c r="N653" s="253"/>
      <c r="O653" s="253"/>
      <c r="P653" s="253"/>
      <c r="Q653" s="253"/>
      <c r="R653" s="253"/>
      <c r="S653" s="253"/>
      <c r="T653" s="254"/>
      <c r="U653" s="14"/>
      <c r="V653" s="14"/>
      <c r="W653" s="14"/>
      <c r="X653" s="14"/>
      <c r="Y653" s="14"/>
      <c r="Z653" s="14"/>
      <c r="AA653" s="14"/>
      <c r="AB653" s="14"/>
      <c r="AC653" s="14"/>
      <c r="AD653" s="14"/>
      <c r="AE653" s="14"/>
      <c r="AT653" s="255" t="s">
        <v>141</v>
      </c>
      <c r="AU653" s="255" t="s">
        <v>85</v>
      </c>
      <c r="AV653" s="14" t="s">
        <v>85</v>
      </c>
      <c r="AW653" s="14" t="s">
        <v>32</v>
      </c>
      <c r="AX653" s="14" t="s">
        <v>75</v>
      </c>
      <c r="AY653" s="255" t="s">
        <v>133</v>
      </c>
    </row>
    <row r="654" s="13" customFormat="1">
      <c r="A654" s="13"/>
      <c r="B654" s="234"/>
      <c r="C654" s="235"/>
      <c r="D654" s="236" t="s">
        <v>141</v>
      </c>
      <c r="E654" s="237" t="s">
        <v>1</v>
      </c>
      <c r="F654" s="238" t="s">
        <v>1379</v>
      </c>
      <c r="G654" s="235"/>
      <c r="H654" s="237" t="s">
        <v>1</v>
      </c>
      <c r="I654" s="239"/>
      <c r="J654" s="235"/>
      <c r="K654" s="235"/>
      <c r="L654" s="240"/>
      <c r="M654" s="241"/>
      <c r="N654" s="242"/>
      <c r="O654" s="242"/>
      <c r="P654" s="242"/>
      <c r="Q654" s="242"/>
      <c r="R654" s="242"/>
      <c r="S654" s="242"/>
      <c r="T654" s="243"/>
      <c r="U654" s="13"/>
      <c r="V654" s="13"/>
      <c r="W654" s="13"/>
      <c r="X654" s="13"/>
      <c r="Y654" s="13"/>
      <c r="Z654" s="13"/>
      <c r="AA654" s="13"/>
      <c r="AB654" s="13"/>
      <c r="AC654" s="13"/>
      <c r="AD654" s="13"/>
      <c r="AE654" s="13"/>
      <c r="AT654" s="244" t="s">
        <v>141</v>
      </c>
      <c r="AU654" s="244" t="s">
        <v>85</v>
      </c>
      <c r="AV654" s="13" t="s">
        <v>83</v>
      </c>
      <c r="AW654" s="13" t="s">
        <v>32</v>
      </c>
      <c r="AX654" s="13" t="s">
        <v>75</v>
      </c>
      <c r="AY654" s="244" t="s">
        <v>133</v>
      </c>
    </row>
    <row r="655" s="14" customFormat="1">
      <c r="A655" s="14"/>
      <c r="B655" s="245"/>
      <c r="C655" s="246"/>
      <c r="D655" s="236" t="s">
        <v>141</v>
      </c>
      <c r="E655" s="247" t="s">
        <v>1</v>
      </c>
      <c r="F655" s="248" t="s">
        <v>1380</v>
      </c>
      <c r="G655" s="246"/>
      <c r="H655" s="249">
        <v>593.98599999999999</v>
      </c>
      <c r="I655" s="250"/>
      <c r="J655" s="246"/>
      <c r="K655" s="246"/>
      <c r="L655" s="251"/>
      <c r="M655" s="252"/>
      <c r="N655" s="253"/>
      <c r="O655" s="253"/>
      <c r="P655" s="253"/>
      <c r="Q655" s="253"/>
      <c r="R655" s="253"/>
      <c r="S655" s="253"/>
      <c r="T655" s="254"/>
      <c r="U655" s="14"/>
      <c r="V655" s="14"/>
      <c r="W655" s="14"/>
      <c r="X655" s="14"/>
      <c r="Y655" s="14"/>
      <c r="Z655" s="14"/>
      <c r="AA655" s="14"/>
      <c r="AB655" s="14"/>
      <c r="AC655" s="14"/>
      <c r="AD655" s="14"/>
      <c r="AE655" s="14"/>
      <c r="AT655" s="255" t="s">
        <v>141</v>
      </c>
      <c r="AU655" s="255" t="s">
        <v>85</v>
      </c>
      <c r="AV655" s="14" t="s">
        <v>85</v>
      </c>
      <c r="AW655" s="14" t="s">
        <v>32</v>
      </c>
      <c r="AX655" s="14" t="s">
        <v>75</v>
      </c>
      <c r="AY655" s="255" t="s">
        <v>133</v>
      </c>
    </row>
    <row r="656" s="13" customFormat="1">
      <c r="A656" s="13"/>
      <c r="B656" s="234"/>
      <c r="C656" s="235"/>
      <c r="D656" s="236" t="s">
        <v>141</v>
      </c>
      <c r="E656" s="237" t="s">
        <v>1</v>
      </c>
      <c r="F656" s="238" t="s">
        <v>1381</v>
      </c>
      <c r="G656" s="235"/>
      <c r="H656" s="237" t="s">
        <v>1</v>
      </c>
      <c r="I656" s="239"/>
      <c r="J656" s="235"/>
      <c r="K656" s="235"/>
      <c r="L656" s="240"/>
      <c r="M656" s="241"/>
      <c r="N656" s="242"/>
      <c r="O656" s="242"/>
      <c r="P656" s="242"/>
      <c r="Q656" s="242"/>
      <c r="R656" s="242"/>
      <c r="S656" s="242"/>
      <c r="T656" s="243"/>
      <c r="U656" s="13"/>
      <c r="V656" s="13"/>
      <c r="W656" s="13"/>
      <c r="X656" s="13"/>
      <c r="Y656" s="13"/>
      <c r="Z656" s="13"/>
      <c r="AA656" s="13"/>
      <c r="AB656" s="13"/>
      <c r="AC656" s="13"/>
      <c r="AD656" s="13"/>
      <c r="AE656" s="13"/>
      <c r="AT656" s="244" t="s">
        <v>141</v>
      </c>
      <c r="AU656" s="244" t="s">
        <v>85</v>
      </c>
      <c r="AV656" s="13" t="s">
        <v>83</v>
      </c>
      <c r="AW656" s="13" t="s">
        <v>32</v>
      </c>
      <c r="AX656" s="13" t="s">
        <v>75</v>
      </c>
      <c r="AY656" s="244" t="s">
        <v>133</v>
      </c>
    </row>
    <row r="657" s="14" customFormat="1">
      <c r="A657" s="14"/>
      <c r="B657" s="245"/>
      <c r="C657" s="246"/>
      <c r="D657" s="236" t="s">
        <v>141</v>
      </c>
      <c r="E657" s="247" t="s">
        <v>1</v>
      </c>
      <c r="F657" s="248" t="s">
        <v>1382</v>
      </c>
      <c r="G657" s="246"/>
      <c r="H657" s="249">
        <v>256.5</v>
      </c>
      <c r="I657" s="250"/>
      <c r="J657" s="246"/>
      <c r="K657" s="246"/>
      <c r="L657" s="251"/>
      <c r="M657" s="252"/>
      <c r="N657" s="253"/>
      <c r="O657" s="253"/>
      <c r="P657" s="253"/>
      <c r="Q657" s="253"/>
      <c r="R657" s="253"/>
      <c r="S657" s="253"/>
      <c r="T657" s="254"/>
      <c r="U657" s="14"/>
      <c r="V657" s="14"/>
      <c r="W657" s="14"/>
      <c r="X657" s="14"/>
      <c r="Y657" s="14"/>
      <c r="Z657" s="14"/>
      <c r="AA657" s="14"/>
      <c r="AB657" s="14"/>
      <c r="AC657" s="14"/>
      <c r="AD657" s="14"/>
      <c r="AE657" s="14"/>
      <c r="AT657" s="255" t="s">
        <v>141</v>
      </c>
      <c r="AU657" s="255" t="s">
        <v>85</v>
      </c>
      <c r="AV657" s="14" t="s">
        <v>85</v>
      </c>
      <c r="AW657" s="14" t="s">
        <v>32</v>
      </c>
      <c r="AX657" s="14" t="s">
        <v>75</v>
      </c>
      <c r="AY657" s="255" t="s">
        <v>133</v>
      </c>
    </row>
    <row r="658" s="13" customFormat="1">
      <c r="A658" s="13"/>
      <c r="B658" s="234"/>
      <c r="C658" s="235"/>
      <c r="D658" s="236" t="s">
        <v>141</v>
      </c>
      <c r="E658" s="237" t="s">
        <v>1</v>
      </c>
      <c r="F658" s="238" t="s">
        <v>1383</v>
      </c>
      <c r="G658" s="235"/>
      <c r="H658" s="237" t="s">
        <v>1</v>
      </c>
      <c r="I658" s="239"/>
      <c r="J658" s="235"/>
      <c r="K658" s="235"/>
      <c r="L658" s="240"/>
      <c r="M658" s="241"/>
      <c r="N658" s="242"/>
      <c r="O658" s="242"/>
      <c r="P658" s="242"/>
      <c r="Q658" s="242"/>
      <c r="R658" s="242"/>
      <c r="S658" s="242"/>
      <c r="T658" s="243"/>
      <c r="U658" s="13"/>
      <c r="V658" s="13"/>
      <c r="W658" s="13"/>
      <c r="X658" s="13"/>
      <c r="Y658" s="13"/>
      <c r="Z658" s="13"/>
      <c r="AA658" s="13"/>
      <c r="AB658" s="13"/>
      <c r="AC658" s="13"/>
      <c r="AD658" s="13"/>
      <c r="AE658" s="13"/>
      <c r="AT658" s="244" t="s">
        <v>141</v>
      </c>
      <c r="AU658" s="244" t="s">
        <v>85</v>
      </c>
      <c r="AV658" s="13" t="s">
        <v>83</v>
      </c>
      <c r="AW658" s="13" t="s">
        <v>32</v>
      </c>
      <c r="AX658" s="13" t="s">
        <v>75</v>
      </c>
      <c r="AY658" s="244" t="s">
        <v>133</v>
      </c>
    </row>
    <row r="659" s="14" customFormat="1">
      <c r="A659" s="14"/>
      <c r="B659" s="245"/>
      <c r="C659" s="246"/>
      <c r="D659" s="236" t="s">
        <v>141</v>
      </c>
      <c r="E659" s="247" t="s">
        <v>1</v>
      </c>
      <c r="F659" s="248" t="s">
        <v>1384</v>
      </c>
      <c r="G659" s="246"/>
      <c r="H659" s="249">
        <v>77.400000000000006</v>
      </c>
      <c r="I659" s="250"/>
      <c r="J659" s="246"/>
      <c r="K659" s="246"/>
      <c r="L659" s="251"/>
      <c r="M659" s="252"/>
      <c r="N659" s="253"/>
      <c r="O659" s="253"/>
      <c r="P659" s="253"/>
      <c r="Q659" s="253"/>
      <c r="R659" s="253"/>
      <c r="S659" s="253"/>
      <c r="T659" s="254"/>
      <c r="U659" s="14"/>
      <c r="V659" s="14"/>
      <c r="W659" s="14"/>
      <c r="X659" s="14"/>
      <c r="Y659" s="14"/>
      <c r="Z659" s="14"/>
      <c r="AA659" s="14"/>
      <c r="AB659" s="14"/>
      <c r="AC659" s="14"/>
      <c r="AD659" s="14"/>
      <c r="AE659" s="14"/>
      <c r="AT659" s="255" t="s">
        <v>141</v>
      </c>
      <c r="AU659" s="255" t="s">
        <v>85</v>
      </c>
      <c r="AV659" s="14" t="s">
        <v>85</v>
      </c>
      <c r="AW659" s="14" t="s">
        <v>32</v>
      </c>
      <c r="AX659" s="14" t="s">
        <v>75</v>
      </c>
      <c r="AY659" s="255" t="s">
        <v>133</v>
      </c>
    </row>
    <row r="660" s="13" customFormat="1">
      <c r="A660" s="13"/>
      <c r="B660" s="234"/>
      <c r="C660" s="235"/>
      <c r="D660" s="236" t="s">
        <v>141</v>
      </c>
      <c r="E660" s="237" t="s">
        <v>1</v>
      </c>
      <c r="F660" s="238" t="s">
        <v>1385</v>
      </c>
      <c r="G660" s="235"/>
      <c r="H660" s="237" t="s">
        <v>1</v>
      </c>
      <c r="I660" s="239"/>
      <c r="J660" s="235"/>
      <c r="K660" s="235"/>
      <c r="L660" s="240"/>
      <c r="M660" s="241"/>
      <c r="N660" s="242"/>
      <c r="O660" s="242"/>
      <c r="P660" s="242"/>
      <c r="Q660" s="242"/>
      <c r="R660" s="242"/>
      <c r="S660" s="242"/>
      <c r="T660" s="243"/>
      <c r="U660" s="13"/>
      <c r="V660" s="13"/>
      <c r="W660" s="13"/>
      <c r="X660" s="13"/>
      <c r="Y660" s="13"/>
      <c r="Z660" s="13"/>
      <c r="AA660" s="13"/>
      <c r="AB660" s="13"/>
      <c r="AC660" s="13"/>
      <c r="AD660" s="13"/>
      <c r="AE660" s="13"/>
      <c r="AT660" s="244" t="s">
        <v>141</v>
      </c>
      <c r="AU660" s="244" t="s">
        <v>85</v>
      </c>
      <c r="AV660" s="13" t="s">
        <v>83</v>
      </c>
      <c r="AW660" s="13" t="s">
        <v>32</v>
      </c>
      <c r="AX660" s="13" t="s">
        <v>75</v>
      </c>
      <c r="AY660" s="244" t="s">
        <v>133</v>
      </c>
    </row>
    <row r="661" s="14" customFormat="1">
      <c r="A661" s="14"/>
      <c r="B661" s="245"/>
      <c r="C661" s="246"/>
      <c r="D661" s="236" t="s">
        <v>141</v>
      </c>
      <c r="E661" s="247" t="s">
        <v>1</v>
      </c>
      <c r="F661" s="248" t="s">
        <v>1386</v>
      </c>
      <c r="G661" s="246"/>
      <c r="H661" s="249">
        <v>176.40000000000001</v>
      </c>
      <c r="I661" s="250"/>
      <c r="J661" s="246"/>
      <c r="K661" s="246"/>
      <c r="L661" s="251"/>
      <c r="M661" s="252"/>
      <c r="N661" s="253"/>
      <c r="O661" s="253"/>
      <c r="P661" s="253"/>
      <c r="Q661" s="253"/>
      <c r="R661" s="253"/>
      <c r="S661" s="253"/>
      <c r="T661" s="254"/>
      <c r="U661" s="14"/>
      <c r="V661" s="14"/>
      <c r="W661" s="14"/>
      <c r="X661" s="14"/>
      <c r="Y661" s="14"/>
      <c r="Z661" s="14"/>
      <c r="AA661" s="14"/>
      <c r="AB661" s="14"/>
      <c r="AC661" s="14"/>
      <c r="AD661" s="14"/>
      <c r="AE661" s="14"/>
      <c r="AT661" s="255" t="s">
        <v>141</v>
      </c>
      <c r="AU661" s="255" t="s">
        <v>85</v>
      </c>
      <c r="AV661" s="14" t="s">
        <v>85</v>
      </c>
      <c r="AW661" s="14" t="s">
        <v>32</v>
      </c>
      <c r="AX661" s="14" t="s">
        <v>75</v>
      </c>
      <c r="AY661" s="255" t="s">
        <v>133</v>
      </c>
    </row>
    <row r="662" s="13" customFormat="1">
      <c r="A662" s="13"/>
      <c r="B662" s="234"/>
      <c r="C662" s="235"/>
      <c r="D662" s="236" t="s">
        <v>141</v>
      </c>
      <c r="E662" s="237" t="s">
        <v>1</v>
      </c>
      <c r="F662" s="238" t="s">
        <v>1387</v>
      </c>
      <c r="G662" s="235"/>
      <c r="H662" s="237" t="s">
        <v>1</v>
      </c>
      <c r="I662" s="239"/>
      <c r="J662" s="235"/>
      <c r="K662" s="235"/>
      <c r="L662" s="240"/>
      <c r="M662" s="241"/>
      <c r="N662" s="242"/>
      <c r="O662" s="242"/>
      <c r="P662" s="242"/>
      <c r="Q662" s="242"/>
      <c r="R662" s="242"/>
      <c r="S662" s="242"/>
      <c r="T662" s="243"/>
      <c r="U662" s="13"/>
      <c r="V662" s="13"/>
      <c r="W662" s="13"/>
      <c r="X662" s="13"/>
      <c r="Y662" s="13"/>
      <c r="Z662" s="13"/>
      <c r="AA662" s="13"/>
      <c r="AB662" s="13"/>
      <c r="AC662" s="13"/>
      <c r="AD662" s="13"/>
      <c r="AE662" s="13"/>
      <c r="AT662" s="244" t="s">
        <v>141</v>
      </c>
      <c r="AU662" s="244" t="s">
        <v>85</v>
      </c>
      <c r="AV662" s="13" t="s">
        <v>83</v>
      </c>
      <c r="AW662" s="13" t="s">
        <v>32</v>
      </c>
      <c r="AX662" s="13" t="s">
        <v>75</v>
      </c>
      <c r="AY662" s="244" t="s">
        <v>133</v>
      </c>
    </row>
    <row r="663" s="14" customFormat="1">
      <c r="A663" s="14"/>
      <c r="B663" s="245"/>
      <c r="C663" s="246"/>
      <c r="D663" s="236" t="s">
        <v>141</v>
      </c>
      <c r="E663" s="247" t="s">
        <v>1</v>
      </c>
      <c r="F663" s="248" t="s">
        <v>1388</v>
      </c>
      <c r="G663" s="246"/>
      <c r="H663" s="249">
        <v>705.77499999999998</v>
      </c>
      <c r="I663" s="250"/>
      <c r="J663" s="246"/>
      <c r="K663" s="246"/>
      <c r="L663" s="251"/>
      <c r="M663" s="252"/>
      <c r="N663" s="253"/>
      <c r="O663" s="253"/>
      <c r="P663" s="253"/>
      <c r="Q663" s="253"/>
      <c r="R663" s="253"/>
      <c r="S663" s="253"/>
      <c r="T663" s="254"/>
      <c r="U663" s="14"/>
      <c r="V663" s="14"/>
      <c r="W663" s="14"/>
      <c r="X663" s="14"/>
      <c r="Y663" s="14"/>
      <c r="Z663" s="14"/>
      <c r="AA663" s="14"/>
      <c r="AB663" s="14"/>
      <c r="AC663" s="14"/>
      <c r="AD663" s="14"/>
      <c r="AE663" s="14"/>
      <c r="AT663" s="255" t="s">
        <v>141</v>
      </c>
      <c r="AU663" s="255" t="s">
        <v>85</v>
      </c>
      <c r="AV663" s="14" t="s">
        <v>85</v>
      </c>
      <c r="AW663" s="14" t="s">
        <v>32</v>
      </c>
      <c r="AX663" s="14" t="s">
        <v>75</v>
      </c>
      <c r="AY663" s="255" t="s">
        <v>133</v>
      </c>
    </row>
    <row r="664" s="13" customFormat="1">
      <c r="A664" s="13"/>
      <c r="B664" s="234"/>
      <c r="C664" s="235"/>
      <c r="D664" s="236" t="s">
        <v>141</v>
      </c>
      <c r="E664" s="237" t="s">
        <v>1</v>
      </c>
      <c r="F664" s="238" t="s">
        <v>1389</v>
      </c>
      <c r="G664" s="235"/>
      <c r="H664" s="237" t="s">
        <v>1</v>
      </c>
      <c r="I664" s="239"/>
      <c r="J664" s="235"/>
      <c r="K664" s="235"/>
      <c r="L664" s="240"/>
      <c r="M664" s="241"/>
      <c r="N664" s="242"/>
      <c r="O664" s="242"/>
      <c r="P664" s="242"/>
      <c r="Q664" s="242"/>
      <c r="R664" s="242"/>
      <c r="S664" s="242"/>
      <c r="T664" s="243"/>
      <c r="U664" s="13"/>
      <c r="V664" s="13"/>
      <c r="W664" s="13"/>
      <c r="X664" s="13"/>
      <c r="Y664" s="13"/>
      <c r="Z664" s="13"/>
      <c r="AA664" s="13"/>
      <c r="AB664" s="13"/>
      <c r="AC664" s="13"/>
      <c r="AD664" s="13"/>
      <c r="AE664" s="13"/>
      <c r="AT664" s="244" t="s">
        <v>141</v>
      </c>
      <c r="AU664" s="244" t="s">
        <v>85</v>
      </c>
      <c r="AV664" s="13" t="s">
        <v>83</v>
      </c>
      <c r="AW664" s="13" t="s">
        <v>32</v>
      </c>
      <c r="AX664" s="13" t="s">
        <v>75</v>
      </c>
      <c r="AY664" s="244" t="s">
        <v>133</v>
      </c>
    </row>
    <row r="665" s="14" customFormat="1">
      <c r="A665" s="14"/>
      <c r="B665" s="245"/>
      <c r="C665" s="246"/>
      <c r="D665" s="236" t="s">
        <v>141</v>
      </c>
      <c r="E665" s="247" t="s">
        <v>1</v>
      </c>
      <c r="F665" s="248" t="s">
        <v>1390</v>
      </c>
      <c r="G665" s="246"/>
      <c r="H665" s="249">
        <v>240.452</v>
      </c>
      <c r="I665" s="250"/>
      <c r="J665" s="246"/>
      <c r="K665" s="246"/>
      <c r="L665" s="251"/>
      <c r="M665" s="252"/>
      <c r="N665" s="253"/>
      <c r="O665" s="253"/>
      <c r="P665" s="253"/>
      <c r="Q665" s="253"/>
      <c r="R665" s="253"/>
      <c r="S665" s="253"/>
      <c r="T665" s="254"/>
      <c r="U665" s="14"/>
      <c r="V665" s="14"/>
      <c r="W665" s="14"/>
      <c r="X665" s="14"/>
      <c r="Y665" s="14"/>
      <c r="Z665" s="14"/>
      <c r="AA665" s="14"/>
      <c r="AB665" s="14"/>
      <c r="AC665" s="14"/>
      <c r="AD665" s="14"/>
      <c r="AE665" s="14"/>
      <c r="AT665" s="255" t="s">
        <v>141</v>
      </c>
      <c r="AU665" s="255" t="s">
        <v>85</v>
      </c>
      <c r="AV665" s="14" t="s">
        <v>85</v>
      </c>
      <c r="AW665" s="14" t="s">
        <v>32</v>
      </c>
      <c r="AX665" s="14" t="s">
        <v>75</v>
      </c>
      <c r="AY665" s="255" t="s">
        <v>133</v>
      </c>
    </row>
    <row r="666" s="13" customFormat="1">
      <c r="A666" s="13"/>
      <c r="B666" s="234"/>
      <c r="C666" s="235"/>
      <c r="D666" s="236" t="s">
        <v>141</v>
      </c>
      <c r="E666" s="237" t="s">
        <v>1</v>
      </c>
      <c r="F666" s="238" t="s">
        <v>1391</v>
      </c>
      <c r="G666" s="235"/>
      <c r="H666" s="237" t="s">
        <v>1</v>
      </c>
      <c r="I666" s="239"/>
      <c r="J666" s="235"/>
      <c r="K666" s="235"/>
      <c r="L666" s="240"/>
      <c r="M666" s="241"/>
      <c r="N666" s="242"/>
      <c r="O666" s="242"/>
      <c r="P666" s="242"/>
      <c r="Q666" s="242"/>
      <c r="R666" s="242"/>
      <c r="S666" s="242"/>
      <c r="T666" s="243"/>
      <c r="U666" s="13"/>
      <c r="V666" s="13"/>
      <c r="W666" s="13"/>
      <c r="X666" s="13"/>
      <c r="Y666" s="13"/>
      <c r="Z666" s="13"/>
      <c r="AA666" s="13"/>
      <c r="AB666" s="13"/>
      <c r="AC666" s="13"/>
      <c r="AD666" s="13"/>
      <c r="AE666" s="13"/>
      <c r="AT666" s="244" t="s">
        <v>141</v>
      </c>
      <c r="AU666" s="244" t="s">
        <v>85</v>
      </c>
      <c r="AV666" s="13" t="s">
        <v>83</v>
      </c>
      <c r="AW666" s="13" t="s">
        <v>32</v>
      </c>
      <c r="AX666" s="13" t="s">
        <v>75</v>
      </c>
      <c r="AY666" s="244" t="s">
        <v>133</v>
      </c>
    </row>
    <row r="667" s="14" customFormat="1">
      <c r="A667" s="14"/>
      <c r="B667" s="245"/>
      <c r="C667" s="246"/>
      <c r="D667" s="236" t="s">
        <v>141</v>
      </c>
      <c r="E667" s="247" t="s">
        <v>1</v>
      </c>
      <c r="F667" s="248" t="s">
        <v>1392</v>
      </c>
      <c r="G667" s="246"/>
      <c r="H667" s="249">
        <v>263.16899999999998</v>
      </c>
      <c r="I667" s="250"/>
      <c r="J667" s="246"/>
      <c r="K667" s="246"/>
      <c r="L667" s="251"/>
      <c r="M667" s="252"/>
      <c r="N667" s="253"/>
      <c r="O667" s="253"/>
      <c r="P667" s="253"/>
      <c r="Q667" s="253"/>
      <c r="R667" s="253"/>
      <c r="S667" s="253"/>
      <c r="T667" s="254"/>
      <c r="U667" s="14"/>
      <c r="V667" s="14"/>
      <c r="W667" s="14"/>
      <c r="X667" s="14"/>
      <c r="Y667" s="14"/>
      <c r="Z667" s="14"/>
      <c r="AA667" s="14"/>
      <c r="AB667" s="14"/>
      <c r="AC667" s="14"/>
      <c r="AD667" s="14"/>
      <c r="AE667" s="14"/>
      <c r="AT667" s="255" t="s">
        <v>141</v>
      </c>
      <c r="AU667" s="255" t="s">
        <v>85</v>
      </c>
      <c r="AV667" s="14" t="s">
        <v>85</v>
      </c>
      <c r="AW667" s="14" t="s">
        <v>32</v>
      </c>
      <c r="AX667" s="14" t="s">
        <v>75</v>
      </c>
      <c r="AY667" s="255" t="s">
        <v>133</v>
      </c>
    </row>
    <row r="668" s="13" customFormat="1">
      <c r="A668" s="13"/>
      <c r="B668" s="234"/>
      <c r="C668" s="235"/>
      <c r="D668" s="236" t="s">
        <v>141</v>
      </c>
      <c r="E668" s="237" t="s">
        <v>1</v>
      </c>
      <c r="F668" s="238" t="s">
        <v>1393</v>
      </c>
      <c r="G668" s="235"/>
      <c r="H668" s="237" t="s">
        <v>1</v>
      </c>
      <c r="I668" s="239"/>
      <c r="J668" s="235"/>
      <c r="K668" s="235"/>
      <c r="L668" s="240"/>
      <c r="M668" s="241"/>
      <c r="N668" s="242"/>
      <c r="O668" s="242"/>
      <c r="P668" s="242"/>
      <c r="Q668" s="242"/>
      <c r="R668" s="242"/>
      <c r="S668" s="242"/>
      <c r="T668" s="243"/>
      <c r="U668" s="13"/>
      <c r="V668" s="13"/>
      <c r="W668" s="13"/>
      <c r="X668" s="13"/>
      <c r="Y668" s="13"/>
      <c r="Z668" s="13"/>
      <c r="AA668" s="13"/>
      <c r="AB668" s="13"/>
      <c r="AC668" s="13"/>
      <c r="AD668" s="13"/>
      <c r="AE668" s="13"/>
      <c r="AT668" s="244" t="s">
        <v>141</v>
      </c>
      <c r="AU668" s="244" t="s">
        <v>85</v>
      </c>
      <c r="AV668" s="13" t="s">
        <v>83</v>
      </c>
      <c r="AW668" s="13" t="s">
        <v>32</v>
      </c>
      <c r="AX668" s="13" t="s">
        <v>75</v>
      </c>
      <c r="AY668" s="244" t="s">
        <v>133</v>
      </c>
    </row>
    <row r="669" s="14" customFormat="1">
      <c r="A669" s="14"/>
      <c r="B669" s="245"/>
      <c r="C669" s="246"/>
      <c r="D669" s="236" t="s">
        <v>141</v>
      </c>
      <c r="E669" s="247" t="s">
        <v>1</v>
      </c>
      <c r="F669" s="248" t="s">
        <v>1394</v>
      </c>
      <c r="G669" s="246"/>
      <c r="H669" s="249">
        <v>1347.3</v>
      </c>
      <c r="I669" s="250"/>
      <c r="J669" s="246"/>
      <c r="K669" s="246"/>
      <c r="L669" s="251"/>
      <c r="M669" s="252"/>
      <c r="N669" s="253"/>
      <c r="O669" s="253"/>
      <c r="P669" s="253"/>
      <c r="Q669" s="253"/>
      <c r="R669" s="253"/>
      <c r="S669" s="253"/>
      <c r="T669" s="254"/>
      <c r="U669" s="14"/>
      <c r="V669" s="14"/>
      <c r="W669" s="14"/>
      <c r="X669" s="14"/>
      <c r="Y669" s="14"/>
      <c r="Z669" s="14"/>
      <c r="AA669" s="14"/>
      <c r="AB669" s="14"/>
      <c r="AC669" s="14"/>
      <c r="AD669" s="14"/>
      <c r="AE669" s="14"/>
      <c r="AT669" s="255" t="s">
        <v>141</v>
      </c>
      <c r="AU669" s="255" t="s">
        <v>85</v>
      </c>
      <c r="AV669" s="14" t="s">
        <v>85</v>
      </c>
      <c r="AW669" s="14" t="s">
        <v>32</v>
      </c>
      <c r="AX669" s="14" t="s">
        <v>75</v>
      </c>
      <c r="AY669" s="255" t="s">
        <v>133</v>
      </c>
    </row>
    <row r="670" s="13" customFormat="1">
      <c r="A670" s="13"/>
      <c r="B670" s="234"/>
      <c r="C670" s="235"/>
      <c r="D670" s="236" t="s">
        <v>141</v>
      </c>
      <c r="E670" s="237" t="s">
        <v>1</v>
      </c>
      <c r="F670" s="238" t="s">
        <v>1395</v>
      </c>
      <c r="G670" s="235"/>
      <c r="H670" s="237" t="s">
        <v>1</v>
      </c>
      <c r="I670" s="239"/>
      <c r="J670" s="235"/>
      <c r="K670" s="235"/>
      <c r="L670" s="240"/>
      <c r="M670" s="241"/>
      <c r="N670" s="242"/>
      <c r="O670" s="242"/>
      <c r="P670" s="242"/>
      <c r="Q670" s="242"/>
      <c r="R670" s="242"/>
      <c r="S670" s="242"/>
      <c r="T670" s="243"/>
      <c r="U670" s="13"/>
      <c r="V670" s="13"/>
      <c r="W670" s="13"/>
      <c r="X670" s="13"/>
      <c r="Y670" s="13"/>
      <c r="Z670" s="13"/>
      <c r="AA670" s="13"/>
      <c r="AB670" s="13"/>
      <c r="AC670" s="13"/>
      <c r="AD670" s="13"/>
      <c r="AE670" s="13"/>
      <c r="AT670" s="244" t="s">
        <v>141</v>
      </c>
      <c r="AU670" s="244" t="s">
        <v>85</v>
      </c>
      <c r="AV670" s="13" t="s">
        <v>83</v>
      </c>
      <c r="AW670" s="13" t="s">
        <v>32</v>
      </c>
      <c r="AX670" s="13" t="s">
        <v>75</v>
      </c>
      <c r="AY670" s="244" t="s">
        <v>133</v>
      </c>
    </row>
    <row r="671" s="14" customFormat="1">
      <c r="A671" s="14"/>
      <c r="B671" s="245"/>
      <c r="C671" s="246"/>
      <c r="D671" s="236" t="s">
        <v>141</v>
      </c>
      <c r="E671" s="247" t="s">
        <v>1</v>
      </c>
      <c r="F671" s="248" t="s">
        <v>1396</v>
      </c>
      <c r="G671" s="246"/>
      <c r="H671" s="249">
        <v>883.65999999999997</v>
      </c>
      <c r="I671" s="250"/>
      <c r="J671" s="246"/>
      <c r="K671" s="246"/>
      <c r="L671" s="251"/>
      <c r="M671" s="252"/>
      <c r="N671" s="253"/>
      <c r="O671" s="253"/>
      <c r="P671" s="253"/>
      <c r="Q671" s="253"/>
      <c r="R671" s="253"/>
      <c r="S671" s="253"/>
      <c r="T671" s="254"/>
      <c r="U671" s="14"/>
      <c r="V671" s="14"/>
      <c r="W671" s="14"/>
      <c r="X671" s="14"/>
      <c r="Y671" s="14"/>
      <c r="Z671" s="14"/>
      <c r="AA671" s="14"/>
      <c r="AB671" s="14"/>
      <c r="AC671" s="14"/>
      <c r="AD671" s="14"/>
      <c r="AE671" s="14"/>
      <c r="AT671" s="255" t="s">
        <v>141</v>
      </c>
      <c r="AU671" s="255" t="s">
        <v>85</v>
      </c>
      <c r="AV671" s="14" t="s">
        <v>85</v>
      </c>
      <c r="AW671" s="14" t="s">
        <v>32</v>
      </c>
      <c r="AX671" s="14" t="s">
        <v>75</v>
      </c>
      <c r="AY671" s="255" t="s">
        <v>133</v>
      </c>
    </row>
    <row r="672" s="13" customFormat="1">
      <c r="A672" s="13"/>
      <c r="B672" s="234"/>
      <c r="C672" s="235"/>
      <c r="D672" s="236" t="s">
        <v>141</v>
      </c>
      <c r="E672" s="237" t="s">
        <v>1</v>
      </c>
      <c r="F672" s="238" t="s">
        <v>1397</v>
      </c>
      <c r="G672" s="235"/>
      <c r="H672" s="237" t="s">
        <v>1</v>
      </c>
      <c r="I672" s="239"/>
      <c r="J672" s="235"/>
      <c r="K672" s="235"/>
      <c r="L672" s="240"/>
      <c r="M672" s="241"/>
      <c r="N672" s="242"/>
      <c r="O672" s="242"/>
      <c r="P672" s="242"/>
      <c r="Q672" s="242"/>
      <c r="R672" s="242"/>
      <c r="S672" s="242"/>
      <c r="T672" s="243"/>
      <c r="U672" s="13"/>
      <c r="V672" s="13"/>
      <c r="W672" s="13"/>
      <c r="X672" s="13"/>
      <c r="Y672" s="13"/>
      <c r="Z672" s="13"/>
      <c r="AA672" s="13"/>
      <c r="AB672" s="13"/>
      <c r="AC672" s="13"/>
      <c r="AD672" s="13"/>
      <c r="AE672" s="13"/>
      <c r="AT672" s="244" t="s">
        <v>141</v>
      </c>
      <c r="AU672" s="244" t="s">
        <v>85</v>
      </c>
      <c r="AV672" s="13" t="s">
        <v>83</v>
      </c>
      <c r="AW672" s="13" t="s">
        <v>32</v>
      </c>
      <c r="AX672" s="13" t="s">
        <v>75</v>
      </c>
      <c r="AY672" s="244" t="s">
        <v>133</v>
      </c>
    </row>
    <row r="673" s="14" customFormat="1">
      <c r="A673" s="14"/>
      <c r="B673" s="245"/>
      <c r="C673" s="246"/>
      <c r="D673" s="236" t="s">
        <v>141</v>
      </c>
      <c r="E673" s="247" t="s">
        <v>1</v>
      </c>
      <c r="F673" s="248" t="s">
        <v>1398</v>
      </c>
      <c r="G673" s="246"/>
      <c r="H673" s="249">
        <v>106.304</v>
      </c>
      <c r="I673" s="250"/>
      <c r="J673" s="246"/>
      <c r="K673" s="246"/>
      <c r="L673" s="251"/>
      <c r="M673" s="252"/>
      <c r="N673" s="253"/>
      <c r="O673" s="253"/>
      <c r="P673" s="253"/>
      <c r="Q673" s="253"/>
      <c r="R673" s="253"/>
      <c r="S673" s="253"/>
      <c r="T673" s="254"/>
      <c r="U673" s="14"/>
      <c r="V673" s="14"/>
      <c r="W673" s="14"/>
      <c r="X673" s="14"/>
      <c r="Y673" s="14"/>
      <c r="Z673" s="14"/>
      <c r="AA673" s="14"/>
      <c r="AB673" s="14"/>
      <c r="AC673" s="14"/>
      <c r="AD673" s="14"/>
      <c r="AE673" s="14"/>
      <c r="AT673" s="255" t="s">
        <v>141</v>
      </c>
      <c r="AU673" s="255" t="s">
        <v>85</v>
      </c>
      <c r="AV673" s="14" t="s">
        <v>85</v>
      </c>
      <c r="AW673" s="14" t="s">
        <v>32</v>
      </c>
      <c r="AX673" s="14" t="s">
        <v>75</v>
      </c>
      <c r="AY673" s="255" t="s">
        <v>133</v>
      </c>
    </row>
    <row r="674" s="13" customFormat="1">
      <c r="A674" s="13"/>
      <c r="B674" s="234"/>
      <c r="C674" s="235"/>
      <c r="D674" s="236" t="s">
        <v>141</v>
      </c>
      <c r="E674" s="237" t="s">
        <v>1</v>
      </c>
      <c r="F674" s="238" t="s">
        <v>1399</v>
      </c>
      <c r="G674" s="235"/>
      <c r="H674" s="237" t="s">
        <v>1</v>
      </c>
      <c r="I674" s="239"/>
      <c r="J674" s="235"/>
      <c r="K674" s="235"/>
      <c r="L674" s="240"/>
      <c r="M674" s="241"/>
      <c r="N674" s="242"/>
      <c r="O674" s="242"/>
      <c r="P674" s="242"/>
      <c r="Q674" s="242"/>
      <c r="R674" s="242"/>
      <c r="S674" s="242"/>
      <c r="T674" s="243"/>
      <c r="U674" s="13"/>
      <c r="V674" s="13"/>
      <c r="W674" s="13"/>
      <c r="X674" s="13"/>
      <c r="Y674" s="13"/>
      <c r="Z674" s="13"/>
      <c r="AA674" s="13"/>
      <c r="AB674" s="13"/>
      <c r="AC674" s="13"/>
      <c r="AD674" s="13"/>
      <c r="AE674" s="13"/>
      <c r="AT674" s="244" t="s">
        <v>141</v>
      </c>
      <c r="AU674" s="244" t="s">
        <v>85</v>
      </c>
      <c r="AV674" s="13" t="s">
        <v>83</v>
      </c>
      <c r="AW674" s="13" t="s">
        <v>32</v>
      </c>
      <c r="AX674" s="13" t="s">
        <v>75</v>
      </c>
      <c r="AY674" s="244" t="s">
        <v>133</v>
      </c>
    </row>
    <row r="675" s="14" customFormat="1">
      <c r="A675" s="14"/>
      <c r="B675" s="245"/>
      <c r="C675" s="246"/>
      <c r="D675" s="236" t="s">
        <v>141</v>
      </c>
      <c r="E675" s="247" t="s">
        <v>1</v>
      </c>
      <c r="F675" s="248" t="s">
        <v>1400</v>
      </c>
      <c r="G675" s="246"/>
      <c r="H675" s="249">
        <v>49.854999999999997</v>
      </c>
      <c r="I675" s="250"/>
      <c r="J675" s="246"/>
      <c r="K675" s="246"/>
      <c r="L675" s="251"/>
      <c r="M675" s="252"/>
      <c r="N675" s="253"/>
      <c r="O675" s="253"/>
      <c r="P675" s="253"/>
      <c r="Q675" s="253"/>
      <c r="R675" s="253"/>
      <c r="S675" s="253"/>
      <c r="T675" s="254"/>
      <c r="U675" s="14"/>
      <c r="V675" s="14"/>
      <c r="W675" s="14"/>
      <c r="X675" s="14"/>
      <c r="Y675" s="14"/>
      <c r="Z675" s="14"/>
      <c r="AA675" s="14"/>
      <c r="AB675" s="14"/>
      <c r="AC675" s="14"/>
      <c r="AD675" s="14"/>
      <c r="AE675" s="14"/>
      <c r="AT675" s="255" t="s">
        <v>141</v>
      </c>
      <c r="AU675" s="255" t="s">
        <v>85</v>
      </c>
      <c r="AV675" s="14" t="s">
        <v>85</v>
      </c>
      <c r="AW675" s="14" t="s">
        <v>32</v>
      </c>
      <c r="AX675" s="14" t="s">
        <v>75</v>
      </c>
      <c r="AY675" s="255" t="s">
        <v>133</v>
      </c>
    </row>
    <row r="676" s="13" customFormat="1">
      <c r="A676" s="13"/>
      <c r="B676" s="234"/>
      <c r="C676" s="235"/>
      <c r="D676" s="236" t="s">
        <v>141</v>
      </c>
      <c r="E676" s="237" t="s">
        <v>1</v>
      </c>
      <c r="F676" s="238" t="s">
        <v>1401</v>
      </c>
      <c r="G676" s="235"/>
      <c r="H676" s="237" t="s">
        <v>1</v>
      </c>
      <c r="I676" s="239"/>
      <c r="J676" s="235"/>
      <c r="K676" s="235"/>
      <c r="L676" s="240"/>
      <c r="M676" s="241"/>
      <c r="N676" s="242"/>
      <c r="O676" s="242"/>
      <c r="P676" s="242"/>
      <c r="Q676" s="242"/>
      <c r="R676" s="242"/>
      <c r="S676" s="242"/>
      <c r="T676" s="243"/>
      <c r="U676" s="13"/>
      <c r="V676" s="13"/>
      <c r="W676" s="13"/>
      <c r="X676" s="13"/>
      <c r="Y676" s="13"/>
      <c r="Z676" s="13"/>
      <c r="AA676" s="13"/>
      <c r="AB676" s="13"/>
      <c r="AC676" s="13"/>
      <c r="AD676" s="13"/>
      <c r="AE676" s="13"/>
      <c r="AT676" s="244" t="s">
        <v>141</v>
      </c>
      <c r="AU676" s="244" t="s">
        <v>85</v>
      </c>
      <c r="AV676" s="13" t="s">
        <v>83</v>
      </c>
      <c r="AW676" s="13" t="s">
        <v>32</v>
      </c>
      <c r="AX676" s="13" t="s">
        <v>75</v>
      </c>
      <c r="AY676" s="244" t="s">
        <v>133</v>
      </c>
    </row>
    <row r="677" s="14" customFormat="1">
      <c r="A677" s="14"/>
      <c r="B677" s="245"/>
      <c r="C677" s="246"/>
      <c r="D677" s="236" t="s">
        <v>141</v>
      </c>
      <c r="E677" s="247" t="s">
        <v>1</v>
      </c>
      <c r="F677" s="248" t="s">
        <v>1402</v>
      </c>
      <c r="G677" s="246"/>
      <c r="H677" s="249">
        <v>184.99199999999999</v>
      </c>
      <c r="I677" s="250"/>
      <c r="J677" s="246"/>
      <c r="K677" s="246"/>
      <c r="L677" s="251"/>
      <c r="M677" s="252"/>
      <c r="N677" s="253"/>
      <c r="O677" s="253"/>
      <c r="P677" s="253"/>
      <c r="Q677" s="253"/>
      <c r="R677" s="253"/>
      <c r="S677" s="253"/>
      <c r="T677" s="254"/>
      <c r="U677" s="14"/>
      <c r="V677" s="14"/>
      <c r="W677" s="14"/>
      <c r="X677" s="14"/>
      <c r="Y677" s="14"/>
      <c r="Z677" s="14"/>
      <c r="AA677" s="14"/>
      <c r="AB677" s="14"/>
      <c r="AC677" s="14"/>
      <c r="AD677" s="14"/>
      <c r="AE677" s="14"/>
      <c r="AT677" s="255" t="s">
        <v>141</v>
      </c>
      <c r="AU677" s="255" t="s">
        <v>85</v>
      </c>
      <c r="AV677" s="14" t="s">
        <v>85</v>
      </c>
      <c r="AW677" s="14" t="s">
        <v>32</v>
      </c>
      <c r="AX677" s="14" t="s">
        <v>75</v>
      </c>
      <c r="AY677" s="255" t="s">
        <v>133</v>
      </c>
    </row>
    <row r="678" s="13" customFormat="1">
      <c r="A678" s="13"/>
      <c r="B678" s="234"/>
      <c r="C678" s="235"/>
      <c r="D678" s="236" t="s">
        <v>141</v>
      </c>
      <c r="E678" s="237" t="s">
        <v>1</v>
      </c>
      <c r="F678" s="238" t="s">
        <v>1403</v>
      </c>
      <c r="G678" s="235"/>
      <c r="H678" s="237" t="s">
        <v>1</v>
      </c>
      <c r="I678" s="239"/>
      <c r="J678" s="235"/>
      <c r="K678" s="235"/>
      <c r="L678" s="240"/>
      <c r="M678" s="241"/>
      <c r="N678" s="242"/>
      <c r="O678" s="242"/>
      <c r="P678" s="242"/>
      <c r="Q678" s="242"/>
      <c r="R678" s="242"/>
      <c r="S678" s="242"/>
      <c r="T678" s="243"/>
      <c r="U678" s="13"/>
      <c r="V678" s="13"/>
      <c r="W678" s="13"/>
      <c r="X678" s="13"/>
      <c r="Y678" s="13"/>
      <c r="Z678" s="13"/>
      <c r="AA678" s="13"/>
      <c r="AB678" s="13"/>
      <c r="AC678" s="13"/>
      <c r="AD678" s="13"/>
      <c r="AE678" s="13"/>
      <c r="AT678" s="244" t="s">
        <v>141</v>
      </c>
      <c r="AU678" s="244" t="s">
        <v>85</v>
      </c>
      <c r="AV678" s="13" t="s">
        <v>83</v>
      </c>
      <c r="AW678" s="13" t="s">
        <v>32</v>
      </c>
      <c r="AX678" s="13" t="s">
        <v>75</v>
      </c>
      <c r="AY678" s="244" t="s">
        <v>133</v>
      </c>
    </row>
    <row r="679" s="14" customFormat="1">
      <c r="A679" s="14"/>
      <c r="B679" s="245"/>
      <c r="C679" s="246"/>
      <c r="D679" s="236" t="s">
        <v>141</v>
      </c>
      <c r="E679" s="247" t="s">
        <v>1</v>
      </c>
      <c r="F679" s="248" t="s">
        <v>1404</v>
      </c>
      <c r="G679" s="246"/>
      <c r="H679" s="249">
        <v>168.94800000000001</v>
      </c>
      <c r="I679" s="250"/>
      <c r="J679" s="246"/>
      <c r="K679" s="246"/>
      <c r="L679" s="251"/>
      <c r="M679" s="252"/>
      <c r="N679" s="253"/>
      <c r="O679" s="253"/>
      <c r="P679" s="253"/>
      <c r="Q679" s="253"/>
      <c r="R679" s="253"/>
      <c r="S679" s="253"/>
      <c r="T679" s="254"/>
      <c r="U679" s="14"/>
      <c r="V679" s="14"/>
      <c r="W679" s="14"/>
      <c r="X679" s="14"/>
      <c r="Y679" s="14"/>
      <c r="Z679" s="14"/>
      <c r="AA679" s="14"/>
      <c r="AB679" s="14"/>
      <c r="AC679" s="14"/>
      <c r="AD679" s="14"/>
      <c r="AE679" s="14"/>
      <c r="AT679" s="255" t="s">
        <v>141</v>
      </c>
      <c r="AU679" s="255" t="s">
        <v>85</v>
      </c>
      <c r="AV679" s="14" t="s">
        <v>85</v>
      </c>
      <c r="AW679" s="14" t="s">
        <v>32</v>
      </c>
      <c r="AX679" s="14" t="s">
        <v>75</v>
      </c>
      <c r="AY679" s="255" t="s">
        <v>133</v>
      </c>
    </row>
    <row r="680" s="13" customFormat="1">
      <c r="A680" s="13"/>
      <c r="B680" s="234"/>
      <c r="C680" s="235"/>
      <c r="D680" s="236" t="s">
        <v>141</v>
      </c>
      <c r="E680" s="237" t="s">
        <v>1</v>
      </c>
      <c r="F680" s="238" t="s">
        <v>1405</v>
      </c>
      <c r="G680" s="235"/>
      <c r="H680" s="237" t="s">
        <v>1</v>
      </c>
      <c r="I680" s="239"/>
      <c r="J680" s="235"/>
      <c r="K680" s="235"/>
      <c r="L680" s="240"/>
      <c r="M680" s="241"/>
      <c r="N680" s="242"/>
      <c r="O680" s="242"/>
      <c r="P680" s="242"/>
      <c r="Q680" s="242"/>
      <c r="R680" s="242"/>
      <c r="S680" s="242"/>
      <c r="T680" s="243"/>
      <c r="U680" s="13"/>
      <c r="V680" s="13"/>
      <c r="W680" s="13"/>
      <c r="X680" s="13"/>
      <c r="Y680" s="13"/>
      <c r="Z680" s="13"/>
      <c r="AA680" s="13"/>
      <c r="AB680" s="13"/>
      <c r="AC680" s="13"/>
      <c r="AD680" s="13"/>
      <c r="AE680" s="13"/>
      <c r="AT680" s="244" t="s">
        <v>141</v>
      </c>
      <c r="AU680" s="244" t="s">
        <v>85</v>
      </c>
      <c r="AV680" s="13" t="s">
        <v>83</v>
      </c>
      <c r="AW680" s="13" t="s">
        <v>32</v>
      </c>
      <c r="AX680" s="13" t="s">
        <v>75</v>
      </c>
      <c r="AY680" s="244" t="s">
        <v>133</v>
      </c>
    </row>
    <row r="681" s="14" customFormat="1">
      <c r="A681" s="14"/>
      <c r="B681" s="245"/>
      <c r="C681" s="246"/>
      <c r="D681" s="236" t="s">
        <v>141</v>
      </c>
      <c r="E681" s="247" t="s">
        <v>1</v>
      </c>
      <c r="F681" s="248" t="s">
        <v>1406</v>
      </c>
      <c r="G681" s="246"/>
      <c r="H681" s="249">
        <v>901.47199999999998</v>
      </c>
      <c r="I681" s="250"/>
      <c r="J681" s="246"/>
      <c r="K681" s="246"/>
      <c r="L681" s="251"/>
      <c r="M681" s="252"/>
      <c r="N681" s="253"/>
      <c r="O681" s="253"/>
      <c r="P681" s="253"/>
      <c r="Q681" s="253"/>
      <c r="R681" s="253"/>
      <c r="S681" s="253"/>
      <c r="T681" s="254"/>
      <c r="U681" s="14"/>
      <c r="V681" s="14"/>
      <c r="W681" s="14"/>
      <c r="X681" s="14"/>
      <c r="Y681" s="14"/>
      <c r="Z681" s="14"/>
      <c r="AA681" s="14"/>
      <c r="AB681" s="14"/>
      <c r="AC681" s="14"/>
      <c r="AD681" s="14"/>
      <c r="AE681" s="14"/>
      <c r="AT681" s="255" t="s">
        <v>141</v>
      </c>
      <c r="AU681" s="255" t="s">
        <v>85</v>
      </c>
      <c r="AV681" s="14" t="s">
        <v>85</v>
      </c>
      <c r="AW681" s="14" t="s">
        <v>32</v>
      </c>
      <c r="AX681" s="14" t="s">
        <v>75</v>
      </c>
      <c r="AY681" s="255" t="s">
        <v>133</v>
      </c>
    </row>
    <row r="682" s="13" customFormat="1">
      <c r="A682" s="13"/>
      <c r="B682" s="234"/>
      <c r="C682" s="235"/>
      <c r="D682" s="236" t="s">
        <v>141</v>
      </c>
      <c r="E682" s="237" t="s">
        <v>1</v>
      </c>
      <c r="F682" s="238" t="s">
        <v>1407</v>
      </c>
      <c r="G682" s="235"/>
      <c r="H682" s="237" t="s">
        <v>1</v>
      </c>
      <c r="I682" s="239"/>
      <c r="J682" s="235"/>
      <c r="K682" s="235"/>
      <c r="L682" s="240"/>
      <c r="M682" s="241"/>
      <c r="N682" s="242"/>
      <c r="O682" s="242"/>
      <c r="P682" s="242"/>
      <c r="Q682" s="242"/>
      <c r="R682" s="242"/>
      <c r="S682" s="242"/>
      <c r="T682" s="243"/>
      <c r="U682" s="13"/>
      <c r="V682" s="13"/>
      <c r="W682" s="13"/>
      <c r="X682" s="13"/>
      <c r="Y682" s="13"/>
      <c r="Z682" s="13"/>
      <c r="AA682" s="13"/>
      <c r="AB682" s="13"/>
      <c r="AC682" s="13"/>
      <c r="AD682" s="13"/>
      <c r="AE682" s="13"/>
      <c r="AT682" s="244" t="s">
        <v>141</v>
      </c>
      <c r="AU682" s="244" t="s">
        <v>85</v>
      </c>
      <c r="AV682" s="13" t="s">
        <v>83</v>
      </c>
      <c r="AW682" s="13" t="s">
        <v>32</v>
      </c>
      <c r="AX682" s="13" t="s">
        <v>75</v>
      </c>
      <c r="AY682" s="244" t="s">
        <v>133</v>
      </c>
    </row>
    <row r="683" s="14" customFormat="1">
      <c r="A683" s="14"/>
      <c r="B683" s="245"/>
      <c r="C683" s="246"/>
      <c r="D683" s="236" t="s">
        <v>141</v>
      </c>
      <c r="E683" s="247" t="s">
        <v>1</v>
      </c>
      <c r="F683" s="248" t="s">
        <v>1408</v>
      </c>
      <c r="G683" s="246"/>
      <c r="H683" s="249">
        <v>110.596</v>
      </c>
      <c r="I683" s="250"/>
      <c r="J683" s="246"/>
      <c r="K683" s="246"/>
      <c r="L683" s="251"/>
      <c r="M683" s="252"/>
      <c r="N683" s="253"/>
      <c r="O683" s="253"/>
      <c r="P683" s="253"/>
      <c r="Q683" s="253"/>
      <c r="R683" s="253"/>
      <c r="S683" s="253"/>
      <c r="T683" s="254"/>
      <c r="U683" s="14"/>
      <c r="V683" s="14"/>
      <c r="W683" s="14"/>
      <c r="X683" s="14"/>
      <c r="Y683" s="14"/>
      <c r="Z683" s="14"/>
      <c r="AA683" s="14"/>
      <c r="AB683" s="14"/>
      <c r="AC683" s="14"/>
      <c r="AD683" s="14"/>
      <c r="AE683" s="14"/>
      <c r="AT683" s="255" t="s">
        <v>141</v>
      </c>
      <c r="AU683" s="255" t="s">
        <v>85</v>
      </c>
      <c r="AV683" s="14" t="s">
        <v>85</v>
      </c>
      <c r="AW683" s="14" t="s">
        <v>32</v>
      </c>
      <c r="AX683" s="14" t="s">
        <v>75</v>
      </c>
      <c r="AY683" s="255" t="s">
        <v>133</v>
      </c>
    </row>
    <row r="684" s="13" customFormat="1">
      <c r="A684" s="13"/>
      <c r="B684" s="234"/>
      <c r="C684" s="235"/>
      <c r="D684" s="236" t="s">
        <v>141</v>
      </c>
      <c r="E684" s="237" t="s">
        <v>1</v>
      </c>
      <c r="F684" s="238" t="s">
        <v>1409</v>
      </c>
      <c r="G684" s="235"/>
      <c r="H684" s="237" t="s">
        <v>1</v>
      </c>
      <c r="I684" s="239"/>
      <c r="J684" s="235"/>
      <c r="K684" s="235"/>
      <c r="L684" s="240"/>
      <c r="M684" s="241"/>
      <c r="N684" s="242"/>
      <c r="O684" s="242"/>
      <c r="P684" s="242"/>
      <c r="Q684" s="242"/>
      <c r="R684" s="242"/>
      <c r="S684" s="242"/>
      <c r="T684" s="243"/>
      <c r="U684" s="13"/>
      <c r="V684" s="13"/>
      <c r="W684" s="13"/>
      <c r="X684" s="13"/>
      <c r="Y684" s="13"/>
      <c r="Z684" s="13"/>
      <c r="AA684" s="13"/>
      <c r="AB684" s="13"/>
      <c r="AC684" s="13"/>
      <c r="AD684" s="13"/>
      <c r="AE684" s="13"/>
      <c r="AT684" s="244" t="s">
        <v>141</v>
      </c>
      <c r="AU684" s="244" t="s">
        <v>85</v>
      </c>
      <c r="AV684" s="13" t="s">
        <v>83</v>
      </c>
      <c r="AW684" s="13" t="s">
        <v>32</v>
      </c>
      <c r="AX684" s="13" t="s">
        <v>75</v>
      </c>
      <c r="AY684" s="244" t="s">
        <v>133</v>
      </c>
    </row>
    <row r="685" s="14" customFormat="1">
      <c r="A685" s="14"/>
      <c r="B685" s="245"/>
      <c r="C685" s="246"/>
      <c r="D685" s="236" t="s">
        <v>141</v>
      </c>
      <c r="E685" s="247" t="s">
        <v>1</v>
      </c>
      <c r="F685" s="248" t="s">
        <v>1410</v>
      </c>
      <c r="G685" s="246"/>
      <c r="H685" s="249">
        <v>471.15199999999999</v>
      </c>
      <c r="I685" s="250"/>
      <c r="J685" s="246"/>
      <c r="K685" s="246"/>
      <c r="L685" s="251"/>
      <c r="M685" s="252"/>
      <c r="N685" s="253"/>
      <c r="O685" s="253"/>
      <c r="P685" s="253"/>
      <c r="Q685" s="253"/>
      <c r="R685" s="253"/>
      <c r="S685" s="253"/>
      <c r="T685" s="254"/>
      <c r="U685" s="14"/>
      <c r="V685" s="14"/>
      <c r="W685" s="14"/>
      <c r="X685" s="14"/>
      <c r="Y685" s="14"/>
      <c r="Z685" s="14"/>
      <c r="AA685" s="14"/>
      <c r="AB685" s="14"/>
      <c r="AC685" s="14"/>
      <c r="AD685" s="14"/>
      <c r="AE685" s="14"/>
      <c r="AT685" s="255" t="s">
        <v>141</v>
      </c>
      <c r="AU685" s="255" t="s">
        <v>85</v>
      </c>
      <c r="AV685" s="14" t="s">
        <v>85</v>
      </c>
      <c r="AW685" s="14" t="s">
        <v>32</v>
      </c>
      <c r="AX685" s="14" t="s">
        <v>75</v>
      </c>
      <c r="AY685" s="255" t="s">
        <v>133</v>
      </c>
    </row>
    <row r="686" s="13" customFormat="1">
      <c r="A686" s="13"/>
      <c r="B686" s="234"/>
      <c r="C686" s="235"/>
      <c r="D686" s="236" t="s">
        <v>141</v>
      </c>
      <c r="E686" s="237" t="s">
        <v>1</v>
      </c>
      <c r="F686" s="238" t="s">
        <v>1411</v>
      </c>
      <c r="G686" s="235"/>
      <c r="H686" s="237" t="s">
        <v>1</v>
      </c>
      <c r="I686" s="239"/>
      <c r="J686" s="235"/>
      <c r="K686" s="235"/>
      <c r="L686" s="240"/>
      <c r="M686" s="241"/>
      <c r="N686" s="242"/>
      <c r="O686" s="242"/>
      <c r="P686" s="242"/>
      <c r="Q686" s="242"/>
      <c r="R686" s="242"/>
      <c r="S686" s="242"/>
      <c r="T686" s="243"/>
      <c r="U686" s="13"/>
      <c r="V686" s="13"/>
      <c r="W686" s="13"/>
      <c r="X686" s="13"/>
      <c r="Y686" s="13"/>
      <c r="Z686" s="13"/>
      <c r="AA686" s="13"/>
      <c r="AB686" s="13"/>
      <c r="AC686" s="13"/>
      <c r="AD686" s="13"/>
      <c r="AE686" s="13"/>
      <c r="AT686" s="244" t="s">
        <v>141</v>
      </c>
      <c r="AU686" s="244" t="s">
        <v>85</v>
      </c>
      <c r="AV686" s="13" t="s">
        <v>83</v>
      </c>
      <c r="AW686" s="13" t="s">
        <v>32</v>
      </c>
      <c r="AX686" s="13" t="s">
        <v>75</v>
      </c>
      <c r="AY686" s="244" t="s">
        <v>133</v>
      </c>
    </row>
    <row r="687" s="14" customFormat="1">
      <c r="A687" s="14"/>
      <c r="B687" s="245"/>
      <c r="C687" s="246"/>
      <c r="D687" s="236" t="s">
        <v>141</v>
      </c>
      <c r="E687" s="247" t="s">
        <v>1</v>
      </c>
      <c r="F687" s="248" t="s">
        <v>1412</v>
      </c>
      <c r="G687" s="246"/>
      <c r="H687" s="249">
        <v>69.189999999999998</v>
      </c>
      <c r="I687" s="250"/>
      <c r="J687" s="246"/>
      <c r="K687" s="246"/>
      <c r="L687" s="251"/>
      <c r="M687" s="252"/>
      <c r="N687" s="253"/>
      <c r="O687" s="253"/>
      <c r="P687" s="253"/>
      <c r="Q687" s="253"/>
      <c r="R687" s="253"/>
      <c r="S687" s="253"/>
      <c r="T687" s="254"/>
      <c r="U687" s="14"/>
      <c r="V687" s="14"/>
      <c r="W687" s="14"/>
      <c r="X687" s="14"/>
      <c r="Y687" s="14"/>
      <c r="Z687" s="14"/>
      <c r="AA687" s="14"/>
      <c r="AB687" s="14"/>
      <c r="AC687" s="14"/>
      <c r="AD687" s="14"/>
      <c r="AE687" s="14"/>
      <c r="AT687" s="255" t="s">
        <v>141</v>
      </c>
      <c r="AU687" s="255" t="s">
        <v>85</v>
      </c>
      <c r="AV687" s="14" t="s">
        <v>85</v>
      </c>
      <c r="AW687" s="14" t="s">
        <v>32</v>
      </c>
      <c r="AX687" s="14" t="s">
        <v>75</v>
      </c>
      <c r="AY687" s="255" t="s">
        <v>133</v>
      </c>
    </row>
    <row r="688" s="13" customFormat="1">
      <c r="A688" s="13"/>
      <c r="B688" s="234"/>
      <c r="C688" s="235"/>
      <c r="D688" s="236" t="s">
        <v>141</v>
      </c>
      <c r="E688" s="237" t="s">
        <v>1</v>
      </c>
      <c r="F688" s="238" t="s">
        <v>1413</v>
      </c>
      <c r="G688" s="235"/>
      <c r="H688" s="237" t="s">
        <v>1</v>
      </c>
      <c r="I688" s="239"/>
      <c r="J688" s="235"/>
      <c r="K688" s="235"/>
      <c r="L688" s="240"/>
      <c r="M688" s="241"/>
      <c r="N688" s="242"/>
      <c r="O688" s="242"/>
      <c r="P688" s="242"/>
      <c r="Q688" s="242"/>
      <c r="R688" s="242"/>
      <c r="S688" s="242"/>
      <c r="T688" s="243"/>
      <c r="U688" s="13"/>
      <c r="V688" s="13"/>
      <c r="W688" s="13"/>
      <c r="X688" s="13"/>
      <c r="Y688" s="13"/>
      <c r="Z688" s="13"/>
      <c r="AA688" s="13"/>
      <c r="AB688" s="13"/>
      <c r="AC688" s="13"/>
      <c r="AD688" s="13"/>
      <c r="AE688" s="13"/>
      <c r="AT688" s="244" t="s">
        <v>141</v>
      </c>
      <c r="AU688" s="244" t="s">
        <v>85</v>
      </c>
      <c r="AV688" s="13" t="s">
        <v>83</v>
      </c>
      <c r="AW688" s="13" t="s">
        <v>32</v>
      </c>
      <c r="AX688" s="13" t="s">
        <v>75</v>
      </c>
      <c r="AY688" s="244" t="s">
        <v>133</v>
      </c>
    </row>
    <row r="689" s="14" customFormat="1">
      <c r="A689" s="14"/>
      <c r="B689" s="245"/>
      <c r="C689" s="246"/>
      <c r="D689" s="236" t="s">
        <v>141</v>
      </c>
      <c r="E689" s="247" t="s">
        <v>1</v>
      </c>
      <c r="F689" s="248" t="s">
        <v>1414</v>
      </c>
      <c r="G689" s="246"/>
      <c r="H689" s="249">
        <v>112.71599999999999</v>
      </c>
      <c r="I689" s="250"/>
      <c r="J689" s="246"/>
      <c r="K689" s="246"/>
      <c r="L689" s="251"/>
      <c r="M689" s="252"/>
      <c r="N689" s="253"/>
      <c r="O689" s="253"/>
      <c r="P689" s="253"/>
      <c r="Q689" s="253"/>
      <c r="R689" s="253"/>
      <c r="S689" s="253"/>
      <c r="T689" s="254"/>
      <c r="U689" s="14"/>
      <c r="V689" s="14"/>
      <c r="W689" s="14"/>
      <c r="X689" s="14"/>
      <c r="Y689" s="14"/>
      <c r="Z689" s="14"/>
      <c r="AA689" s="14"/>
      <c r="AB689" s="14"/>
      <c r="AC689" s="14"/>
      <c r="AD689" s="14"/>
      <c r="AE689" s="14"/>
      <c r="AT689" s="255" t="s">
        <v>141</v>
      </c>
      <c r="AU689" s="255" t="s">
        <v>85</v>
      </c>
      <c r="AV689" s="14" t="s">
        <v>85</v>
      </c>
      <c r="AW689" s="14" t="s">
        <v>32</v>
      </c>
      <c r="AX689" s="14" t="s">
        <v>75</v>
      </c>
      <c r="AY689" s="255" t="s">
        <v>133</v>
      </c>
    </row>
    <row r="690" s="15" customFormat="1">
      <c r="A690" s="15"/>
      <c r="B690" s="256"/>
      <c r="C690" s="257"/>
      <c r="D690" s="236" t="s">
        <v>141</v>
      </c>
      <c r="E690" s="258" t="s">
        <v>1</v>
      </c>
      <c r="F690" s="259" t="s">
        <v>152</v>
      </c>
      <c r="G690" s="257"/>
      <c r="H690" s="260">
        <v>9488.5510000000013</v>
      </c>
      <c r="I690" s="261"/>
      <c r="J690" s="257"/>
      <c r="K690" s="257"/>
      <c r="L690" s="262"/>
      <c r="M690" s="263"/>
      <c r="N690" s="264"/>
      <c r="O690" s="264"/>
      <c r="P690" s="264"/>
      <c r="Q690" s="264"/>
      <c r="R690" s="264"/>
      <c r="S690" s="264"/>
      <c r="T690" s="265"/>
      <c r="U690" s="15"/>
      <c r="V690" s="15"/>
      <c r="W690" s="15"/>
      <c r="X690" s="15"/>
      <c r="Y690" s="15"/>
      <c r="Z690" s="15"/>
      <c r="AA690" s="15"/>
      <c r="AB690" s="15"/>
      <c r="AC690" s="15"/>
      <c r="AD690" s="15"/>
      <c r="AE690" s="15"/>
      <c r="AT690" s="266" t="s">
        <v>141</v>
      </c>
      <c r="AU690" s="266" t="s">
        <v>85</v>
      </c>
      <c r="AV690" s="15" t="s">
        <v>139</v>
      </c>
      <c r="AW690" s="15" t="s">
        <v>32</v>
      </c>
      <c r="AX690" s="15" t="s">
        <v>83</v>
      </c>
      <c r="AY690" s="266" t="s">
        <v>133</v>
      </c>
    </row>
    <row r="691" s="2" customFormat="1" ht="24.15" customHeight="1">
      <c r="A691" s="39"/>
      <c r="B691" s="40"/>
      <c r="C691" s="220" t="s">
        <v>324</v>
      </c>
      <c r="D691" s="220" t="s">
        <v>135</v>
      </c>
      <c r="E691" s="221" t="s">
        <v>242</v>
      </c>
      <c r="F691" s="222" t="s">
        <v>243</v>
      </c>
      <c r="G691" s="223" t="s">
        <v>138</v>
      </c>
      <c r="H691" s="224">
        <v>9488.5509999999995</v>
      </c>
      <c r="I691" s="225"/>
      <c r="J691" s="226">
        <f>ROUND(I691*H691,2)</f>
        <v>0</v>
      </c>
      <c r="K691" s="227"/>
      <c r="L691" s="45"/>
      <c r="M691" s="228" t="s">
        <v>1</v>
      </c>
      <c r="N691" s="229" t="s">
        <v>40</v>
      </c>
      <c r="O691" s="92"/>
      <c r="P691" s="230">
        <f>O691*H691</f>
        <v>0</v>
      </c>
      <c r="Q691" s="230">
        <v>0</v>
      </c>
      <c r="R691" s="230">
        <f>Q691*H691</f>
        <v>0</v>
      </c>
      <c r="S691" s="230">
        <v>0</v>
      </c>
      <c r="T691" s="231">
        <f>S691*H691</f>
        <v>0</v>
      </c>
      <c r="U691" s="39"/>
      <c r="V691" s="39"/>
      <c r="W691" s="39"/>
      <c r="X691" s="39"/>
      <c r="Y691" s="39"/>
      <c r="Z691" s="39"/>
      <c r="AA691" s="39"/>
      <c r="AB691" s="39"/>
      <c r="AC691" s="39"/>
      <c r="AD691" s="39"/>
      <c r="AE691" s="39"/>
      <c r="AR691" s="232" t="s">
        <v>139</v>
      </c>
      <c r="AT691" s="232" t="s">
        <v>135</v>
      </c>
      <c r="AU691" s="232" t="s">
        <v>85</v>
      </c>
      <c r="AY691" s="18" t="s">
        <v>133</v>
      </c>
      <c r="BE691" s="233">
        <f>IF(N691="základní",J691,0)</f>
        <v>0</v>
      </c>
      <c r="BF691" s="233">
        <f>IF(N691="snížená",J691,0)</f>
        <v>0</v>
      </c>
      <c r="BG691" s="233">
        <f>IF(N691="zákl. přenesená",J691,0)</f>
        <v>0</v>
      </c>
      <c r="BH691" s="233">
        <f>IF(N691="sníž. přenesená",J691,0)</f>
        <v>0</v>
      </c>
      <c r="BI691" s="233">
        <f>IF(N691="nulová",J691,0)</f>
        <v>0</v>
      </c>
      <c r="BJ691" s="18" t="s">
        <v>83</v>
      </c>
      <c r="BK691" s="233">
        <f>ROUND(I691*H691,2)</f>
        <v>0</v>
      </c>
      <c r="BL691" s="18" t="s">
        <v>139</v>
      </c>
      <c r="BM691" s="232" t="s">
        <v>1415</v>
      </c>
    </row>
    <row r="692" s="14" customFormat="1">
      <c r="A692" s="14"/>
      <c r="B692" s="245"/>
      <c r="C692" s="246"/>
      <c r="D692" s="236" t="s">
        <v>141</v>
      </c>
      <c r="E692" s="247" t="s">
        <v>1</v>
      </c>
      <c r="F692" s="248" t="s">
        <v>1416</v>
      </c>
      <c r="G692" s="246"/>
      <c r="H692" s="249">
        <v>9488.5509999999995</v>
      </c>
      <c r="I692" s="250"/>
      <c r="J692" s="246"/>
      <c r="K692" s="246"/>
      <c r="L692" s="251"/>
      <c r="M692" s="252"/>
      <c r="N692" s="253"/>
      <c r="O692" s="253"/>
      <c r="P692" s="253"/>
      <c r="Q692" s="253"/>
      <c r="R692" s="253"/>
      <c r="S692" s="253"/>
      <c r="T692" s="254"/>
      <c r="U692" s="14"/>
      <c r="V692" s="14"/>
      <c r="W692" s="14"/>
      <c r="X692" s="14"/>
      <c r="Y692" s="14"/>
      <c r="Z692" s="14"/>
      <c r="AA692" s="14"/>
      <c r="AB692" s="14"/>
      <c r="AC692" s="14"/>
      <c r="AD692" s="14"/>
      <c r="AE692" s="14"/>
      <c r="AT692" s="255" t="s">
        <v>141</v>
      </c>
      <c r="AU692" s="255" t="s">
        <v>85</v>
      </c>
      <c r="AV692" s="14" t="s">
        <v>85</v>
      </c>
      <c r="AW692" s="14" t="s">
        <v>32</v>
      </c>
      <c r="AX692" s="14" t="s">
        <v>83</v>
      </c>
      <c r="AY692" s="255" t="s">
        <v>133</v>
      </c>
    </row>
    <row r="693" s="2" customFormat="1" ht="55.5" customHeight="1">
      <c r="A693" s="39"/>
      <c r="B693" s="40"/>
      <c r="C693" s="220" t="s">
        <v>330</v>
      </c>
      <c r="D693" s="220" t="s">
        <v>135</v>
      </c>
      <c r="E693" s="221" t="s">
        <v>685</v>
      </c>
      <c r="F693" s="222" t="s">
        <v>1417</v>
      </c>
      <c r="G693" s="223" t="s">
        <v>138</v>
      </c>
      <c r="H693" s="224">
        <v>622.40099999999995</v>
      </c>
      <c r="I693" s="225"/>
      <c r="J693" s="226">
        <f>ROUND(I693*H693,2)</f>
        <v>0</v>
      </c>
      <c r="K693" s="227"/>
      <c r="L693" s="45"/>
      <c r="M693" s="228" t="s">
        <v>1</v>
      </c>
      <c r="N693" s="229" t="s">
        <v>40</v>
      </c>
      <c r="O693" s="92"/>
      <c r="P693" s="230">
        <f>O693*H693</f>
        <v>0</v>
      </c>
      <c r="Q693" s="230">
        <v>0.00496</v>
      </c>
      <c r="R693" s="230">
        <f>Q693*H693</f>
        <v>3.0871089599999997</v>
      </c>
      <c r="S693" s="230">
        <v>0</v>
      </c>
      <c r="T693" s="231">
        <f>S693*H693</f>
        <v>0</v>
      </c>
      <c r="U693" s="39"/>
      <c r="V693" s="39"/>
      <c r="W693" s="39"/>
      <c r="X693" s="39"/>
      <c r="Y693" s="39"/>
      <c r="Z693" s="39"/>
      <c r="AA693" s="39"/>
      <c r="AB693" s="39"/>
      <c r="AC693" s="39"/>
      <c r="AD693" s="39"/>
      <c r="AE693" s="39"/>
      <c r="AR693" s="232" t="s">
        <v>139</v>
      </c>
      <c r="AT693" s="232" t="s">
        <v>135</v>
      </c>
      <c r="AU693" s="232" t="s">
        <v>85</v>
      </c>
      <c r="AY693" s="18" t="s">
        <v>133</v>
      </c>
      <c r="BE693" s="233">
        <f>IF(N693="základní",J693,0)</f>
        <v>0</v>
      </c>
      <c r="BF693" s="233">
        <f>IF(N693="snížená",J693,0)</f>
        <v>0</v>
      </c>
      <c r="BG693" s="233">
        <f>IF(N693="zákl. přenesená",J693,0)</f>
        <v>0</v>
      </c>
      <c r="BH693" s="233">
        <f>IF(N693="sníž. přenesená",J693,0)</f>
        <v>0</v>
      </c>
      <c r="BI693" s="233">
        <f>IF(N693="nulová",J693,0)</f>
        <v>0</v>
      </c>
      <c r="BJ693" s="18" t="s">
        <v>83</v>
      </c>
      <c r="BK693" s="233">
        <f>ROUND(I693*H693,2)</f>
        <v>0</v>
      </c>
      <c r="BL693" s="18" t="s">
        <v>139</v>
      </c>
      <c r="BM693" s="232" t="s">
        <v>1418</v>
      </c>
    </row>
    <row r="694" s="13" customFormat="1">
      <c r="A694" s="13"/>
      <c r="B694" s="234"/>
      <c r="C694" s="235"/>
      <c r="D694" s="236" t="s">
        <v>141</v>
      </c>
      <c r="E694" s="237" t="s">
        <v>1</v>
      </c>
      <c r="F694" s="238" t="s">
        <v>1419</v>
      </c>
      <c r="G694" s="235"/>
      <c r="H694" s="237" t="s">
        <v>1</v>
      </c>
      <c r="I694" s="239"/>
      <c r="J694" s="235"/>
      <c r="K694" s="235"/>
      <c r="L694" s="240"/>
      <c r="M694" s="241"/>
      <c r="N694" s="242"/>
      <c r="O694" s="242"/>
      <c r="P694" s="242"/>
      <c r="Q694" s="242"/>
      <c r="R694" s="242"/>
      <c r="S694" s="242"/>
      <c r="T694" s="243"/>
      <c r="U694" s="13"/>
      <c r="V694" s="13"/>
      <c r="W694" s="13"/>
      <c r="X694" s="13"/>
      <c r="Y694" s="13"/>
      <c r="Z694" s="13"/>
      <c r="AA694" s="13"/>
      <c r="AB694" s="13"/>
      <c r="AC694" s="13"/>
      <c r="AD694" s="13"/>
      <c r="AE694" s="13"/>
      <c r="AT694" s="244" t="s">
        <v>141</v>
      </c>
      <c r="AU694" s="244" t="s">
        <v>85</v>
      </c>
      <c r="AV694" s="13" t="s">
        <v>83</v>
      </c>
      <c r="AW694" s="13" t="s">
        <v>32</v>
      </c>
      <c r="AX694" s="13" t="s">
        <v>75</v>
      </c>
      <c r="AY694" s="244" t="s">
        <v>133</v>
      </c>
    </row>
    <row r="695" s="13" customFormat="1">
      <c r="A695" s="13"/>
      <c r="B695" s="234"/>
      <c r="C695" s="235"/>
      <c r="D695" s="236" t="s">
        <v>141</v>
      </c>
      <c r="E695" s="237" t="s">
        <v>1</v>
      </c>
      <c r="F695" s="238" t="s">
        <v>1420</v>
      </c>
      <c r="G695" s="235"/>
      <c r="H695" s="237" t="s">
        <v>1</v>
      </c>
      <c r="I695" s="239"/>
      <c r="J695" s="235"/>
      <c r="K695" s="235"/>
      <c r="L695" s="240"/>
      <c r="M695" s="241"/>
      <c r="N695" s="242"/>
      <c r="O695" s="242"/>
      <c r="P695" s="242"/>
      <c r="Q695" s="242"/>
      <c r="R695" s="242"/>
      <c r="S695" s="242"/>
      <c r="T695" s="243"/>
      <c r="U695" s="13"/>
      <c r="V695" s="13"/>
      <c r="W695" s="13"/>
      <c r="X695" s="13"/>
      <c r="Y695" s="13"/>
      <c r="Z695" s="13"/>
      <c r="AA695" s="13"/>
      <c r="AB695" s="13"/>
      <c r="AC695" s="13"/>
      <c r="AD695" s="13"/>
      <c r="AE695" s="13"/>
      <c r="AT695" s="244" t="s">
        <v>141</v>
      </c>
      <c r="AU695" s="244" t="s">
        <v>85</v>
      </c>
      <c r="AV695" s="13" t="s">
        <v>83</v>
      </c>
      <c r="AW695" s="13" t="s">
        <v>32</v>
      </c>
      <c r="AX695" s="13" t="s">
        <v>75</v>
      </c>
      <c r="AY695" s="244" t="s">
        <v>133</v>
      </c>
    </row>
    <row r="696" s="14" customFormat="1">
      <c r="A696" s="14"/>
      <c r="B696" s="245"/>
      <c r="C696" s="246"/>
      <c r="D696" s="236" t="s">
        <v>141</v>
      </c>
      <c r="E696" s="247" t="s">
        <v>1</v>
      </c>
      <c r="F696" s="248" t="s">
        <v>1421</v>
      </c>
      <c r="G696" s="246"/>
      <c r="H696" s="249">
        <v>75.239999999999995</v>
      </c>
      <c r="I696" s="250"/>
      <c r="J696" s="246"/>
      <c r="K696" s="246"/>
      <c r="L696" s="251"/>
      <c r="M696" s="252"/>
      <c r="N696" s="253"/>
      <c r="O696" s="253"/>
      <c r="P696" s="253"/>
      <c r="Q696" s="253"/>
      <c r="R696" s="253"/>
      <c r="S696" s="253"/>
      <c r="T696" s="254"/>
      <c r="U696" s="14"/>
      <c r="V696" s="14"/>
      <c r="W696" s="14"/>
      <c r="X696" s="14"/>
      <c r="Y696" s="14"/>
      <c r="Z696" s="14"/>
      <c r="AA696" s="14"/>
      <c r="AB696" s="14"/>
      <c r="AC696" s="14"/>
      <c r="AD696" s="14"/>
      <c r="AE696" s="14"/>
      <c r="AT696" s="255" t="s">
        <v>141</v>
      </c>
      <c r="AU696" s="255" t="s">
        <v>85</v>
      </c>
      <c r="AV696" s="14" t="s">
        <v>85</v>
      </c>
      <c r="AW696" s="14" t="s">
        <v>32</v>
      </c>
      <c r="AX696" s="14" t="s">
        <v>75</v>
      </c>
      <c r="AY696" s="255" t="s">
        <v>133</v>
      </c>
    </row>
    <row r="697" s="13" customFormat="1">
      <c r="A697" s="13"/>
      <c r="B697" s="234"/>
      <c r="C697" s="235"/>
      <c r="D697" s="236" t="s">
        <v>141</v>
      </c>
      <c r="E697" s="237" t="s">
        <v>1</v>
      </c>
      <c r="F697" s="238" t="s">
        <v>1422</v>
      </c>
      <c r="G697" s="235"/>
      <c r="H697" s="237" t="s">
        <v>1</v>
      </c>
      <c r="I697" s="239"/>
      <c r="J697" s="235"/>
      <c r="K697" s="235"/>
      <c r="L697" s="240"/>
      <c r="M697" s="241"/>
      <c r="N697" s="242"/>
      <c r="O697" s="242"/>
      <c r="P697" s="242"/>
      <c r="Q697" s="242"/>
      <c r="R697" s="242"/>
      <c r="S697" s="242"/>
      <c r="T697" s="243"/>
      <c r="U697" s="13"/>
      <c r="V697" s="13"/>
      <c r="W697" s="13"/>
      <c r="X697" s="13"/>
      <c r="Y697" s="13"/>
      <c r="Z697" s="13"/>
      <c r="AA697" s="13"/>
      <c r="AB697" s="13"/>
      <c r="AC697" s="13"/>
      <c r="AD697" s="13"/>
      <c r="AE697" s="13"/>
      <c r="AT697" s="244" t="s">
        <v>141</v>
      </c>
      <c r="AU697" s="244" t="s">
        <v>85</v>
      </c>
      <c r="AV697" s="13" t="s">
        <v>83</v>
      </c>
      <c r="AW697" s="13" t="s">
        <v>32</v>
      </c>
      <c r="AX697" s="13" t="s">
        <v>75</v>
      </c>
      <c r="AY697" s="244" t="s">
        <v>133</v>
      </c>
    </row>
    <row r="698" s="14" customFormat="1">
      <c r="A698" s="14"/>
      <c r="B698" s="245"/>
      <c r="C698" s="246"/>
      <c r="D698" s="236" t="s">
        <v>141</v>
      </c>
      <c r="E698" s="247" t="s">
        <v>1</v>
      </c>
      <c r="F698" s="248" t="s">
        <v>1423</v>
      </c>
      <c r="G698" s="246"/>
      <c r="H698" s="249">
        <v>107.81999999999999</v>
      </c>
      <c r="I698" s="250"/>
      <c r="J698" s="246"/>
      <c r="K698" s="246"/>
      <c r="L698" s="251"/>
      <c r="M698" s="252"/>
      <c r="N698" s="253"/>
      <c r="O698" s="253"/>
      <c r="P698" s="253"/>
      <c r="Q698" s="253"/>
      <c r="R698" s="253"/>
      <c r="S698" s="253"/>
      <c r="T698" s="254"/>
      <c r="U698" s="14"/>
      <c r="V698" s="14"/>
      <c r="W698" s="14"/>
      <c r="X698" s="14"/>
      <c r="Y698" s="14"/>
      <c r="Z698" s="14"/>
      <c r="AA698" s="14"/>
      <c r="AB698" s="14"/>
      <c r="AC698" s="14"/>
      <c r="AD698" s="14"/>
      <c r="AE698" s="14"/>
      <c r="AT698" s="255" t="s">
        <v>141</v>
      </c>
      <c r="AU698" s="255" t="s">
        <v>85</v>
      </c>
      <c r="AV698" s="14" t="s">
        <v>85</v>
      </c>
      <c r="AW698" s="14" t="s">
        <v>32</v>
      </c>
      <c r="AX698" s="14" t="s">
        <v>75</v>
      </c>
      <c r="AY698" s="255" t="s">
        <v>133</v>
      </c>
    </row>
    <row r="699" s="13" customFormat="1">
      <c r="A699" s="13"/>
      <c r="B699" s="234"/>
      <c r="C699" s="235"/>
      <c r="D699" s="236" t="s">
        <v>141</v>
      </c>
      <c r="E699" s="237" t="s">
        <v>1</v>
      </c>
      <c r="F699" s="238" t="s">
        <v>1424</v>
      </c>
      <c r="G699" s="235"/>
      <c r="H699" s="237" t="s">
        <v>1</v>
      </c>
      <c r="I699" s="239"/>
      <c r="J699" s="235"/>
      <c r="K699" s="235"/>
      <c r="L699" s="240"/>
      <c r="M699" s="241"/>
      <c r="N699" s="242"/>
      <c r="O699" s="242"/>
      <c r="P699" s="242"/>
      <c r="Q699" s="242"/>
      <c r="R699" s="242"/>
      <c r="S699" s="242"/>
      <c r="T699" s="243"/>
      <c r="U699" s="13"/>
      <c r="V699" s="13"/>
      <c r="W699" s="13"/>
      <c r="X699" s="13"/>
      <c r="Y699" s="13"/>
      <c r="Z699" s="13"/>
      <c r="AA699" s="13"/>
      <c r="AB699" s="13"/>
      <c r="AC699" s="13"/>
      <c r="AD699" s="13"/>
      <c r="AE699" s="13"/>
      <c r="AT699" s="244" t="s">
        <v>141</v>
      </c>
      <c r="AU699" s="244" t="s">
        <v>85</v>
      </c>
      <c r="AV699" s="13" t="s">
        <v>83</v>
      </c>
      <c r="AW699" s="13" t="s">
        <v>32</v>
      </c>
      <c r="AX699" s="13" t="s">
        <v>75</v>
      </c>
      <c r="AY699" s="244" t="s">
        <v>133</v>
      </c>
    </row>
    <row r="700" s="14" customFormat="1">
      <c r="A700" s="14"/>
      <c r="B700" s="245"/>
      <c r="C700" s="246"/>
      <c r="D700" s="236" t="s">
        <v>141</v>
      </c>
      <c r="E700" s="247" t="s">
        <v>1</v>
      </c>
      <c r="F700" s="248" t="s">
        <v>1425</v>
      </c>
      <c r="G700" s="246"/>
      <c r="H700" s="249">
        <v>122.208</v>
      </c>
      <c r="I700" s="250"/>
      <c r="J700" s="246"/>
      <c r="K700" s="246"/>
      <c r="L700" s="251"/>
      <c r="M700" s="252"/>
      <c r="N700" s="253"/>
      <c r="O700" s="253"/>
      <c r="P700" s="253"/>
      <c r="Q700" s="253"/>
      <c r="R700" s="253"/>
      <c r="S700" s="253"/>
      <c r="T700" s="254"/>
      <c r="U700" s="14"/>
      <c r="V700" s="14"/>
      <c r="W700" s="14"/>
      <c r="X700" s="14"/>
      <c r="Y700" s="14"/>
      <c r="Z700" s="14"/>
      <c r="AA700" s="14"/>
      <c r="AB700" s="14"/>
      <c r="AC700" s="14"/>
      <c r="AD700" s="14"/>
      <c r="AE700" s="14"/>
      <c r="AT700" s="255" t="s">
        <v>141</v>
      </c>
      <c r="AU700" s="255" t="s">
        <v>85</v>
      </c>
      <c r="AV700" s="14" t="s">
        <v>85</v>
      </c>
      <c r="AW700" s="14" t="s">
        <v>32</v>
      </c>
      <c r="AX700" s="14" t="s">
        <v>75</v>
      </c>
      <c r="AY700" s="255" t="s">
        <v>133</v>
      </c>
    </row>
    <row r="701" s="13" customFormat="1">
      <c r="A701" s="13"/>
      <c r="B701" s="234"/>
      <c r="C701" s="235"/>
      <c r="D701" s="236" t="s">
        <v>141</v>
      </c>
      <c r="E701" s="237" t="s">
        <v>1</v>
      </c>
      <c r="F701" s="238" t="s">
        <v>1426</v>
      </c>
      <c r="G701" s="235"/>
      <c r="H701" s="237" t="s">
        <v>1</v>
      </c>
      <c r="I701" s="239"/>
      <c r="J701" s="235"/>
      <c r="K701" s="235"/>
      <c r="L701" s="240"/>
      <c r="M701" s="241"/>
      <c r="N701" s="242"/>
      <c r="O701" s="242"/>
      <c r="P701" s="242"/>
      <c r="Q701" s="242"/>
      <c r="R701" s="242"/>
      <c r="S701" s="242"/>
      <c r="T701" s="243"/>
      <c r="U701" s="13"/>
      <c r="V701" s="13"/>
      <c r="W701" s="13"/>
      <c r="X701" s="13"/>
      <c r="Y701" s="13"/>
      <c r="Z701" s="13"/>
      <c r="AA701" s="13"/>
      <c r="AB701" s="13"/>
      <c r="AC701" s="13"/>
      <c r="AD701" s="13"/>
      <c r="AE701" s="13"/>
      <c r="AT701" s="244" t="s">
        <v>141</v>
      </c>
      <c r="AU701" s="244" t="s">
        <v>85</v>
      </c>
      <c r="AV701" s="13" t="s">
        <v>83</v>
      </c>
      <c r="AW701" s="13" t="s">
        <v>32</v>
      </c>
      <c r="AX701" s="13" t="s">
        <v>75</v>
      </c>
      <c r="AY701" s="244" t="s">
        <v>133</v>
      </c>
    </row>
    <row r="702" s="14" customFormat="1">
      <c r="A702" s="14"/>
      <c r="B702" s="245"/>
      <c r="C702" s="246"/>
      <c r="D702" s="236" t="s">
        <v>141</v>
      </c>
      <c r="E702" s="247" t="s">
        <v>1</v>
      </c>
      <c r="F702" s="248" t="s">
        <v>1427</v>
      </c>
      <c r="G702" s="246"/>
      <c r="H702" s="249">
        <v>107.46899999999999</v>
      </c>
      <c r="I702" s="250"/>
      <c r="J702" s="246"/>
      <c r="K702" s="246"/>
      <c r="L702" s="251"/>
      <c r="M702" s="252"/>
      <c r="N702" s="253"/>
      <c r="O702" s="253"/>
      <c r="P702" s="253"/>
      <c r="Q702" s="253"/>
      <c r="R702" s="253"/>
      <c r="S702" s="253"/>
      <c r="T702" s="254"/>
      <c r="U702" s="14"/>
      <c r="V702" s="14"/>
      <c r="W702" s="14"/>
      <c r="X702" s="14"/>
      <c r="Y702" s="14"/>
      <c r="Z702" s="14"/>
      <c r="AA702" s="14"/>
      <c r="AB702" s="14"/>
      <c r="AC702" s="14"/>
      <c r="AD702" s="14"/>
      <c r="AE702" s="14"/>
      <c r="AT702" s="255" t="s">
        <v>141</v>
      </c>
      <c r="AU702" s="255" t="s">
        <v>85</v>
      </c>
      <c r="AV702" s="14" t="s">
        <v>85</v>
      </c>
      <c r="AW702" s="14" t="s">
        <v>32</v>
      </c>
      <c r="AX702" s="14" t="s">
        <v>75</v>
      </c>
      <c r="AY702" s="255" t="s">
        <v>133</v>
      </c>
    </row>
    <row r="703" s="13" customFormat="1">
      <c r="A703" s="13"/>
      <c r="B703" s="234"/>
      <c r="C703" s="235"/>
      <c r="D703" s="236" t="s">
        <v>141</v>
      </c>
      <c r="E703" s="237" t="s">
        <v>1</v>
      </c>
      <c r="F703" s="238" t="s">
        <v>1428</v>
      </c>
      <c r="G703" s="235"/>
      <c r="H703" s="237" t="s">
        <v>1</v>
      </c>
      <c r="I703" s="239"/>
      <c r="J703" s="235"/>
      <c r="K703" s="235"/>
      <c r="L703" s="240"/>
      <c r="M703" s="241"/>
      <c r="N703" s="242"/>
      <c r="O703" s="242"/>
      <c r="P703" s="242"/>
      <c r="Q703" s="242"/>
      <c r="R703" s="242"/>
      <c r="S703" s="242"/>
      <c r="T703" s="243"/>
      <c r="U703" s="13"/>
      <c r="V703" s="13"/>
      <c r="W703" s="13"/>
      <c r="X703" s="13"/>
      <c r="Y703" s="13"/>
      <c r="Z703" s="13"/>
      <c r="AA703" s="13"/>
      <c r="AB703" s="13"/>
      <c r="AC703" s="13"/>
      <c r="AD703" s="13"/>
      <c r="AE703" s="13"/>
      <c r="AT703" s="244" t="s">
        <v>141</v>
      </c>
      <c r="AU703" s="244" t="s">
        <v>85</v>
      </c>
      <c r="AV703" s="13" t="s">
        <v>83</v>
      </c>
      <c r="AW703" s="13" t="s">
        <v>32</v>
      </c>
      <c r="AX703" s="13" t="s">
        <v>75</v>
      </c>
      <c r="AY703" s="244" t="s">
        <v>133</v>
      </c>
    </row>
    <row r="704" s="14" customFormat="1">
      <c r="A704" s="14"/>
      <c r="B704" s="245"/>
      <c r="C704" s="246"/>
      <c r="D704" s="236" t="s">
        <v>141</v>
      </c>
      <c r="E704" s="247" t="s">
        <v>1</v>
      </c>
      <c r="F704" s="248" t="s">
        <v>1429</v>
      </c>
      <c r="G704" s="246"/>
      <c r="H704" s="249">
        <v>110.496</v>
      </c>
      <c r="I704" s="250"/>
      <c r="J704" s="246"/>
      <c r="K704" s="246"/>
      <c r="L704" s="251"/>
      <c r="M704" s="252"/>
      <c r="N704" s="253"/>
      <c r="O704" s="253"/>
      <c r="P704" s="253"/>
      <c r="Q704" s="253"/>
      <c r="R704" s="253"/>
      <c r="S704" s="253"/>
      <c r="T704" s="254"/>
      <c r="U704" s="14"/>
      <c r="V704" s="14"/>
      <c r="W704" s="14"/>
      <c r="X704" s="14"/>
      <c r="Y704" s="14"/>
      <c r="Z704" s="14"/>
      <c r="AA704" s="14"/>
      <c r="AB704" s="14"/>
      <c r="AC704" s="14"/>
      <c r="AD704" s="14"/>
      <c r="AE704" s="14"/>
      <c r="AT704" s="255" t="s">
        <v>141</v>
      </c>
      <c r="AU704" s="255" t="s">
        <v>85</v>
      </c>
      <c r="AV704" s="14" t="s">
        <v>85</v>
      </c>
      <c r="AW704" s="14" t="s">
        <v>32</v>
      </c>
      <c r="AX704" s="14" t="s">
        <v>75</v>
      </c>
      <c r="AY704" s="255" t="s">
        <v>133</v>
      </c>
    </row>
    <row r="705" s="13" customFormat="1">
      <c r="A705" s="13"/>
      <c r="B705" s="234"/>
      <c r="C705" s="235"/>
      <c r="D705" s="236" t="s">
        <v>141</v>
      </c>
      <c r="E705" s="237" t="s">
        <v>1</v>
      </c>
      <c r="F705" s="238" t="s">
        <v>1430</v>
      </c>
      <c r="G705" s="235"/>
      <c r="H705" s="237" t="s">
        <v>1</v>
      </c>
      <c r="I705" s="239"/>
      <c r="J705" s="235"/>
      <c r="K705" s="235"/>
      <c r="L705" s="240"/>
      <c r="M705" s="241"/>
      <c r="N705" s="242"/>
      <c r="O705" s="242"/>
      <c r="P705" s="242"/>
      <c r="Q705" s="242"/>
      <c r="R705" s="242"/>
      <c r="S705" s="242"/>
      <c r="T705" s="243"/>
      <c r="U705" s="13"/>
      <c r="V705" s="13"/>
      <c r="W705" s="13"/>
      <c r="X705" s="13"/>
      <c r="Y705" s="13"/>
      <c r="Z705" s="13"/>
      <c r="AA705" s="13"/>
      <c r="AB705" s="13"/>
      <c r="AC705" s="13"/>
      <c r="AD705" s="13"/>
      <c r="AE705" s="13"/>
      <c r="AT705" s="244" t="s">
        <v>141</v>
      </c>
      <c r="AU705" s="244" t="s">
        <v>85</v>
      </c>
      <c r="AV705" s="13" t="s">
        <v>83</v>
      </c>
      <c r="AW705" s="13" t="s">
        <v>32</v>
      </c>
      <c r="AX705" s="13" t="s">
        <v>75</v>
      </c>
      <c r="AY705" s="244" t="s">
        <v>133</v>
      </c>
    </row>
    <row r="706" s="14" customFormat="1">
      <c r="A706" s="14"/>
      <c r="B706" s="245"/>
      <c r="C706" s="246"/>
      <c r="D706" s="236" t="s">
        <v>141</v>
      </c>
      <c r="E706" s="247" t="s">
        <v>1</v>
      </c>
      <c r="F706" s="248" t="s">
        <v>1431</v>
      </c>
      <c r="G706" s="246"/>
      <c r="H706" s="249">
        <v>99.168000000000006</v>
      </c>
      <c r="I706" s="250"/>
      <c r="J706" s="246"/>
      <c r="K706" s="246"/>
      <c r="L706" s="251"/>
      <c r="M706" s="252"/>
      <c r="N706" s="253"/>
      <c r="O706" s="253"/>
      <c r="P706" s="253"/>
      <c r="Q706" s="253"/>
      <c r="R706" s="253"/>
      <c r="S706" s="253"/>
      <c r="T706" s="254"/>
      <c r="U706" s="14"/>
      <c r="V706" s="14"/>
      <c r="W706" s="14"/>
      <c r="X706" s="14"/>
      <c r="Y706" s="14"/>
      <c r="Z706" s="14"/>
      <c r="AA706" s="14"/>
      <c r="AB706" s="14"/>
      <c r="AC706" s="14"/>
      <c r="AD706" s="14"/>
      <c r="AE706" s="14"/>
      <c r="AT706" s="255" t="s">
        <v>141</v>
      </c>
      <c r="AU706" s="255" t="s">
        <v>85</v>
      </c>
      <c r="AV706" s="14" t="s">
        <v>85</v>
      </c>
      <c r="AW706" s="14" t="s">
        <v>32</v>
      </c>
      <c r="AX706" s="14" t="s">
        <v>75</v>
      </c>
      <c r="AY706" s="255" t="s">
        <v>133</v>
      </c>
    </row>
    <row r="707" s="15" customFormat="1">
      <c r="A707" s="15"/>
      <c r="B707" s="256"/>
      <c r="C707" s="257"/>
      <c r="D707" s="236" t="s">
        <v>141</v>
      </c>
      <c r="E707" s="258" t="s">
        <v>1</v>
      </c>
      <c r="F707" s="259" t="s">
        <v>152</v>
      </c>
      <c r="G707" s="257"/>
      <c r="H707" s="260">
        <v>622.40100000000007</v>
      </c>
      <c r="I707" s="261"/>
      <c r="J707" s="257"/>
      <c r="K707" s="257"/>
      <c r="L707" s="262"/>
      <c r="M707" s="263"/>
      <c r="N707" s="264"/>
      <c r="O707" s="264"/>
      <c r="P707" s="264"/>
      <c r="Q707" s="264"/>
      <c r="R707" s="264"/>
      <c r="S707" s="264"/>
      <c r="T707" s="265"/>
      <c r="U707" s="15"/>
      <c r="V707" s="15"/>
      <c r="W707" s="15"/>
      <c r="X707" s="15"/>
      <c r="Y707" s="15"/>
      <c r="Z707" s="15"/>
      <c r="AA707" s="15"/>
      <c r="AB707" s="15"/>
      <c r="AC707" s="15"/>
      <c r="AD707" s="15"/>
      <c r="AE707" s="15"/>
      <c r="AT707" s="266" t="s">
        <v>141</v>
      </c>
      <c r="AU707" s="266" t="s">
        <v>85</v>
      </c>
      <c r="AV707" s="15" t="s">
        <v>139</v>
      </c>
      <c r="AW707" s="15" t="s">
        <v>32</v>
      </c>
      <c r="AX707" s="15" t="s">
        <v>83</v>
      </c>
      <c r="AY707" s="266" t="s">
        <v>133</v>
      </c>
    </row>
    <row r="708" s="2" customFormat="1" ht="37.8" customHeight="1">
      <c r="A708" s="39"/>
      <c r="B708" s="40"/>
      <c r="C708" s="220" t="s">
        <v>338</v>
      </c>
      <c r="D708" s="220" t="s">
        <v>135</v>
      </c>
      <c r="E708" s="221" t="s">
        <v>247</v>
      </c>
      <c r="F708" s="222" t="s">
        <v>248</v>
      </c>
      <c r="G708" s="223" t="s">
        <v>203</v>
      </c>
      <c r="H708" s="224">
        <v>1050.0450000000001</v>
      </c>
      <c r="I708" s="225"/>
      <c r="J708" s="226">
        <f>ROUND(I708*H708,2)</f>
        <v>0</v>
      </c>
      <c r="K708" s="227"/>
      <c r="L708" s="45"/>
      <c r="M708" s="228" t="s">
        <v>1</v>
      </c>
      <c r="N708" s="229" t="s">
        <v>40</v>
      </c>
      <c r="O708" s="92"/>
      <c r="P708" s="230">
        <f>O708*H708</f>
        <v>0</v>
      </c>
      <c r="Q708" s="230">
        <v>0</v>
      </c>
      <c r="R708" s="230">
        <f>Q708*H708</f>
        <v>0</v>
      </c>
      <c r="S708" s="230">
        <v>0</v>
      </c>
      <c r="T708" s="231">
        <f>S708*H708</f>
        <v>0</v>
      </c>
      <c r="U708" s="39"/>
      <c r="V708" s="39"/>
      <c r="W708" s="39"/>
      <c r="X708" s="39"/>
      <c r="Y708" s="39"/>
      <c r="Z708" s="39"/>
      <c r="AA708" s="39"/>
      <c r="AB708" s="39"/>
      <c r="AC708" s="39"/>
      <c r="AD708" s="39"/>
      <c r="AE708" s="39"/>
      <c r="AR708" s="232" t="s">
        <v>139</v>
      </c>
      <c r="AT708" s="232" t="s">
        <v>135</v>
      </c>
      <c r="AU708" s="232" t="s">
        <v>85</v>
      </c>
      <c r="AY708" s="18" t="s">
        <v>133</v>
      </c>
      <c r="BE708" s="233">
        <f>IF(N708="základní",J708,0)</f>
        <v>0</v>
      </c>
      <c r="BF708" s="233">
        <f>IF(N708="snížená",J708,0)</f>
        <v>0</v>
      </c>
      <c r="BG708" s="233">
        <f>IF(N708="zákl. přenesená",J708,0)</f>
        <v>0</v>
      </c>
      <c r="BH708" s="233">
        <f>IF(N708="sníž. přenesená",J708,0)</f>
        <v>0</v>
      </c>
      <c r="BI708" s="233">
        <f>IF(N708="nulová",J708,0)</f>
        <v>0</v>
      </c>
      <c r="BJ708" s="18" t="s">
        <v>83</v>
      </c>
      <c r="BK708" s="233">
        <f>ROUND(I708*H708,2)</f>
        <v>0</v>
      </c>
      <c r="BL708" s="18" t="s">
        <v>139</v>
      </c>
      <c r="BM708" s="232" t="s">
        <v>1432</v>
      </c>
    </row>
    <row r="709" s="14" customFormat="1">
      <c r="A709" s="14"/>
      <c r="B709" s="245"/>
      <c r="C709" s="246"/>
      <c r="D709" s="236" t="s">
        <v>141</v>
      </c>
      <c r="E709" s="247" t="s">
        <v>1</v>
      </c>
      <c r="F709" s="248" t="s">
        <v>1433</v>
      </c>
      <c r="G709" s="246"/>
      <c r="H709" s="249">
        <v>1050.0450000000001</v>
      </c>
      <c r="I709" s="250"/>
      <c r="J709" s="246"/>
      <c r="K709" s="246"/>
      <c r="L709" s="251"/>
      <c r="M709" s="252"/>
      <c r="N709" s="253"/>
      <c r="O709" s="253"/>
      <c r="P709" s="253"/>
      <c r="Q709" s="253"/>
      <c r="R709" s="253"/>
      <c r="S709" s="253"/>
      <c r="T709" s="254"/>
      <c r="U709" s="14"/>
      <c r="V709" s="14"/>
      <c r="W709" s="14"/>
      <c r="X709" s="14"/>
      <c r="Y709" s="14"/>
      <c r="Z709" s="14"/>
      <c r="AA709" s="14"/>
      <c r="AB709" s="14"/>
      <c r="AC709" s="14"/>
      <c r="AD709" s="14"/>
      <c r="AE709" s="14"/>
      <c r="AT709" s="255" t="s">
        <v>141</v>
      </c>
      <c r="AU709" s="255" t="s">
        <v>85</v>
      </c>
      <c r="AV709" s="14" t="s">
        <v>85</v>
      </c>
      <c r="AW709" s="14" t="s">
        <v>32</v>
      </c>
      <c r="AX709" s="14" t="s">
        <v>83</v>
      </c>
      <c r="AY709" s="255" t="s">
        <v>133</v>
      </c>
    </row>
    <row r="710" s="2" customFormat="1" ht="37.8" customHeight="1">
      <c r="A710" s="39"/>
      <c r="B710" s="40"/>
      <c r="C710" s="220" t="s">
        <v>344</v>
      </c>
      <c r="D710" s="220" t="s">
        <v>135</v>
      </c>
      <c r="E710" s="221" t="s">
        <v>693</v>
      </c>
      <c r="F710" s="222" t="s">
        <v>694</v>
      </c>
      <c r="G710" s="223" t="s">
        <v>203</v>
      </c>
      <c r="H710" s="224">
        <v>922.51599999999996</v>
      </c>
      <c r="I710" s="225"/>
      <c r="J710" s="226">
        <f>ROUND(I710*H710,2)</f>
        <v>0</v>
      </c>
      <c r="K710" s="227"/>
      <c r="L710" s="45"/>
      <c r="M710" s="228" t="s">
        <v>1</v>
      </c>
      <c r="N710" s="229" t="s">
        <v>40</v>
      </c>
      <c r="O710" s="92"/>
      <c r="P710" s="230">
        <f>O710*H710</f>
        <v>0</v>
      </c>
      <c r="Q710" s="230">
        <v>0</v>
      </c>
      <c r="R710" s="230">
        <f>Q710*H710</f>
        <v>0</v>
      </c>
      <c r="S710" s="230">
        <v>0</v>
      </c>
      <c r="T710" s="231">
        <f>S710*H710</f>
        <v>0</v>
      </c>
      <c r="U710" s="39"/>
      <c r="V710" s="39"/>
      <c r="W710" s="39"/>
      <c r="X710" s="39"/>
      <c r="Y710" s="39"/>
      <c r="Z710" s="39"/>
      <c r="AA710" s="39"/>
      <c r="AB710" s="39"/>
      <c r="AC710" s="39"/>
      <c r="AD710" s="39"/>
      <c r="AE710" s="39"/>
      <c r="AR710" s="232" t="s">
        <v>139</v>
      </c>
      <c r="AT710" s="232" t="s">
        <v>135</v>
      </c>
      <c r="AU710" s="232" t="s">
        <v>85</v>
      </c>
      <c r="AY710" s="18" t="s">
        <v>133</v>
      </c>
      <c r="BE710" s="233">
        <f>IF(N710="základní",J710,0)</f>
        <v>0</v>
      </c>
      <c r="BF710" s="233">
        <f>IF(N710="snížená",J710,0)</f>
        <v>0</v>
      </c>
      <c r="BG710" s="233">
        <f>IF(N710="zákl. přenesená",J710,0)</f>
        <v>0</v>
      </c>
      <c r="BH710" s="233">
        <f>IF(N710="sníž. přenesená",J710,0)</f>
        <v>0</v>
      </c>
      <c r="BI710" s="233">
        <f>IF(N710="nulová",J710,0)</f>
        <v>0</v>
      </c>
      <c r="BJ710" s="18" t="s">
        <v>83</v>
      </c>
      <c r="BK710" s="233">
        <f>ROUND(I710*H710,2)</f>
        <v>0</v>
      </c>
      <c r="BL710" s="18" t="s">
        <v>139</v>
      </c>
      <c r="BM710" s="232" t="s">
        <v>1434</v>
      </c>
    </row>
    <row r="711" s="14" customFormat="1">
      <c r="A711" s="14"/>
      <c r="B711" s="245"/>
      <c r="C711" s="246"/>
      <c r="D711" s="236" t="s">
        <v>141</v>
      </c>
      <c r="E711" s="247" t="s">
        <v>1</v>
      </c>
      <c r="F711" s="248" t="s">
        <v>1435</v>
      </c>
      <c r="G711" s="246"/>
      <c r="H711" s="249">
        <v>922.51599999999996</v>
      </c>
      <c r="I711" s="250"/>
      <c r="J711" s="246"/>
      <c r="K711" s="246"/>
      <c r="L711" s="251"/>
      <c r="M711" s="252"/>
      <c r="N711" s="253"/>
      <c r="O711" s="253"/>
      <c r="P711" s="253"/>
      <c r="Q711" s="253"/>
      <c r="R711" s="253"/>
      <c r="S711" s="253"/>
      <c r="T711" s="254"/>
      <c r="U711" s="14"/>
      <c r="V711" s="14"/>
      <c r="W711" s="14"/>
      <c r="X711" s="14"/>
      <c r="Y711" s="14"/>
      <c r="Z711" s="14"/>
      <c r="AA711" s="14"/>
      <c r="AB711" s="14"/>
      <c r="AC711" s="14"/>
      <c r="AD711" s="14"/>
      <c r="AE711" s="14"/>
      <c r="AT711" s="255" t="s">
        <v>141</v>
      </c>
      <c r="AU711" s="255" t="s">
        <v>85</v>
      </c>
      <c r="AV711" s="14" t="s">
        <v>85</v>
      </c>
      <c r="AW711" s="14" t="s">
        <v>32</v>
      </c>
      <c r="AX711" s="14" t="s">
        <v>83</v>
      </c>
      <c r="AY711" s="255" t="s">
        <v>133</v>
      </c>
    </row>
    <row r="712" s="2" customFormat="1" ht="37.8" customHeight="1">
      <c r="A712" s="39"/>
      <c r="B712" s="40"/>
      <c r="C712" s="220" t="s">
        <v>349</v>
      </c>
      <c r="D712" s="220" t="s">
        <v>135</v>
      </c>
      <c r="E712" s="221" t="s">
        <v>264</v>
      </c>
      <c r="F712" s="222" t="s">
        <v>265</v>
      </c>
      <c r="G712" s="223" t="s">
        <v>203</v>
      </c>
      <c r="H712" s="224">
        <v>1362.9079999999999</v>
      </c>
      <c r="I712" s="225"/>
      <c r="J712" s="226">
        <f>ROUND(I712*H712,2)</f>
        <v>0</v>
      </c>
      <c r="K712" s="227"/>
      <c r="L712" s="45"/>
      <c r="M712" s="228" t="s">
        <v>1</v>
      </c>
      <c r="N712" s="229" t="s">
        <v>40</v>
      </c>
      <c r="O712" s="92"/>
      <c r="P712" s="230">
        <f>O712*H712</f>
        <v>0</v>
      </c>
      <c r="Q712" s="230">
        <v>0</v>
      </c>
      <c r="R712" s="230">
        <f>Q712*H712</f>
        <v>0</v>
      </c>
      <c r="S712" s="230">
        <v>0</v>
      </c>
      <c r="T712" s="231">
        <f>S712*H712</f>
        <v>0</v>
      </c>
      <c r="U712" s="39"/>
      <c r="V712" s="39"/>
      <c r="W712" s="39"/>
      <c r="X712" s="39"/>
      <c r="Y712" s="39"/>
      <c r="Z712" s="39"/>
      <c r="AA712" s="39"/>
      <c r="AB712" s="39"/>
      <c r="AC712" s="39"/>
      <c r="AD712" s="39"/>
      <c r="AE712" s="39"/>
      <c r="AR712" s="232" t="s">
        <v>139</v>
      </c>
      <c r="AT712" s="232" t="s">
        <v>135</v>
      </c>
      <c r="AU712" s="232" t="s">
        <v>85</v>
      </c>
      <c r="AY712" s="18" t="s">
        <v>133</v>
      </c>
      <c r="BE712" s="233">
        <f>IF(N712="základní",J712,0)</f>
        <v>0</v>
      </c>
      <c r="BF712" s="233">
        <f>IF(N712="snížená",J712,0)</f>
        <v>0</v>
      </c>
      <c r="BG712" s="233">
        <f>IF(N712="zákl. přenesená",J712,0)</f>
        <v>0</v>
      </c>
      <c r="BH712" s="233">
        <f>IF(N712="sníž. přenesená",J712,0)</f>
        <v>0</v>
      </c>
      <c r="BI712" s="233">
        <f>IF(N712="nulová",J712,0)</f>
        <v>0</v>
      </c>
      <c r="BJ712" s="18" t="s">
        <v>83</v>
      </c>
      <c r="BK712" s="233">
        <f>ROUND(I712*H712,2)</f>
        <v>0</v>
      </c>
      <c r="BL712" s="18" t="s">
        <v>139</v>
      </c>
      <c r="BM712" s="232" t="s">
        <v>1436</v>
      </c>
    </row>
    <row r="713" s="13" customFormat="1">
      <c r="A713" s="13"/>
      <c r="B713" s="234"/>
      <c r="C713" s="235"/>
      <c r="D713" s="236" t="s">
        <v>141</v>
      </c>
      <c r="E713" s="237" t="s">
        <v>1</v>
      </c>
      <c r="F713" s="238" t="s">
        <v>1437</v>
      </c>
      <c r="G713" s="235"/>
      <c r="H713" s="237" t="s">
        <v>1</v>
      </c>
      <c r="I713" s="239"/>
      <c r="J713" s="235"/>
      <c r="K713" s="235"/>
      <c r="L713" s="240"/>
      <c r="M713" s="241"/>
      <c r="N713" s="242"/>
      <c r="O713" s="242"/>
      <c r="P713" s="242"/>
      <c r="Q713" s="242"/>
      <c r="R713" s="242"/>
      <c r="S713" s="242"/>
      <c r="T713" s="243"/>
      <c r="U713" s="13"/>
      <c r="V713" s="13"/>
      <c r="W713" s="13"/>
      <c r="X713" s="13"/>
      <c r="Y713" s="13"/>
      <c r="Z713" s="13"/>
      <c r="AA713" s="13"/>
      <c r="AB713" s="13"/>
      <c r="AC713" s="13"/>
      <c r="AD713" s="13"/>
      <c r="AE713" s="13"/>
      <c r="AT713" s="244" t="s">
        <v>141</v>
      </c>
      <c r="AU713" s="244" t="s">
        <v>85</v>
      </c>
      <c r="AV713" s="13" t="s">
        <v>83</v>
      </c>
      <c r="AW713" s="13" t="s">
        <v>32</v>
      </c>
      <c r="AX713" s="13" t="s">
        <v>75</v>
      </c>
      <c r="AY713" s="244" t="s">
        <v>133</v>
      </c>
    </row>
    <row r="714" s="14" customFormat="1">
      <c r="A714" s="14"/>
      <c r="B714" s="245"/>
      <c r="C714" s="246"/>
      <c r="D714" s="236" t="s">
        <v>141</v>
      </c>
      <c r="E714" s="247" t="s">
        <v>1</v>
      </c>
      <c r="F714" s="248" t="s">
        <v>1438</v>
      </c>
      <c r="G714" s="246"/>
      <c r="H714" s="249">
        <v>1362.9079999999999</v>
      </c>
      <c r="I714" s="250"/>
      <c r="J714" s="246"/>
      <c r="K714" s="246"/>
      <c r="L714" s="251"/>
      <c r="M714" s="252"/>
      <c r="N714" s="253"/>
      <c r="O714" s="253"/>
      <c r="P714" s="253"/>
      <c r="Q714" s="253"/>
      <c r="R714" s="253"/>
      <c r="S714" s="253"/>
      <c r="T714" s="254"/>
      <c r="U714" s="14"/>
      <c r="V714" s="14"/>
      <c r="W714" s="14"/>
      <c r="X714" s="14"/>
      <c r="Y714" s="14"/>
      <c r="Z714" s="14"/>
      <c r="AA714" s="14"/>
      <c r="AB714" s="14"/>
      <c r="AC714" s="14"/>
      <c r="AD714" s="14"/>
      <c r="AE714" s="14"/>
      <c r="AT714" s="255" t="s">
        <v>141</v>
      </c>
      <c r="AU714" s="255" t="s">
        <v>85</v>
      </c>
      <c r="AV714" s="14" t="s">
        <v>85</v>
      </c>
      <c r="AW714" s="14" t="s">
        <v>32</v>
      </c>
      <c r="AX714" s="14" t="s">
        <v>83</v>
      </c>
      <c r="AY714" s="255" t="s">
        <v>133</v>
      </c>
    </row>
    <row r="715" s="2" customFormat="1" ht="37.8" customHeight="1">
      <c r="A715" s="39"/>
      <c r="B715" s="40"/>
      <c r="C715" s="220" t="s">
        <v>355</v>
      </c>
      <c r="D715" s="220" t="s">
        <v>135</v>
      </c>
      <c r="E715" s="221" t="s">
        <v>268</v>
      </c>
      <c r="F715" s="222" t="s">
        <v>269</v>
      </c>
      <c r="G715" s="223" t="s">
        <v>203</v>
      </c>
      <c r="H715" s="224">
        <v>6814.54</v>
      </c>
      <c r="I715" s="225"/>
      <c r="J715" s="226">
        <f>ROUND(I715*H715,2)</f>
        <v>0</v>
      </c>
      <c r="K715" s="227"/>
      <c r="L715" s="45"/>
      <c r="M715" s="228" t="s">
        <v>1</v>
      </c>
      <c r="N715" s="229" t="s">
        <v>40</v>
      </c>
      <c r="O715" s="92"/>
      <c r="P715" s="230">
        <f>O715*H715</f>
        <v>0</v>
      </c>
      <c r="Q715" s="230">
        <v>0</v>
      </c>
      <c r="R715" s="230">
        <f>Q715*H715</f>
        <v>0</v>
      </c>
      <c r="S715" s="230">
        <v>0</v>
      </c>
      <c r="T715" s="231">
        <f>S715*H715</f>
        <v>0</v>
      </c>
      <c r="U715" s="39"/>
      <c r="V715" s="39"/>
      <c r="W715" s="39"/>
      <c r="X715" s="39"/>
      <c r="Y715" s="39"/>
      <c r="Z715" s="39"/>
      <c r="AA715" s="39"/>
      <c r="AB715" s="39"/>
      <c r="AC715" s="39"/>
      <c r="AD715" s="39"/>
      <c r="AE715" s="39"/>
      <c r="AR715" s="232" t="s">
        <v>139</v>
      </c>
      <c r="AT715" s="232" t="s">
        <v>135</v>
      </c>
      <c r="AU715" s="232" t="s">
        <v>85</v>
      </c>
      <c r="AY715" s="18" t="s">
        <v>133</v>
      </c>
      <c r="BE715" s="233">
        <f>IF(N715="základní",J715,0)</f>
        <v>0</v>
      </c>
      <c r="BF715" s="233">
        <f>IF(N715="snížená",J715,0)</f>
        <v>0</v>
      </c>
      <c r="BG715" s="233">
        <f>IF(N715="zákl. přenesená",J715,0)</f>
        <v>0</v>
      </c>
      <c r="BH715" s="233">
        <f>IF(N715="sníž. přenesená",J715,0)</f>
        <v>0</v>
      </c>
      <c r="BI715" s="233">
        <f>IF(N715="nulová",J715,0)</f>
        <v>0</v>
      </c>
      <c r="BJ715" s="18" t="s">
        <v>83</v>
      </c>
      <c r="BK715" s="233">
        <f>ROUND(I715*H715,2)</f>
        <v>0</v>
      </c>
      <c r="BL715" s="18" t="s">
        <v>139</v>
      </c>
      <c r="BM715" s="232" t="s">
        <v>1439</v>
      </c>
    </row>
    <row r="716" s="13" customFormat="1">
      <c r="A716" s="13"/>
      <c r="B716" s="234"/>
      <c r="C716" s="235"/>
      <c r="D716" s="236" t="s">
        <v>141</v>
      </c>
      <c r="E716" s="237" t="s">
        <v>1</v>
      </c>
      <c r="F716" s="238" t="s">
        <v>261</v>
      </c>
      <c r="G716" s="235"/>
      <c r="H716" s="237" t="s">
        <v>1</v>
      </c>
      <c r="I716" s="239"/>
      <c r="J716" s="235"/>
      <c r="K716" s="235"/>
      <c r="L716" s="240"/>
      <c r="M716" s="241"/>
      <c r="N716" s="242"/>
      <c r="O716" s="242"/>
      <c r="P716" s="242"/>
      <c r="Q716" s="242"/>
      <c r="R716" s="242"/>
      <c r="S716" s="242"/>
      <c r="T716" s="243"/>
      <c r="U716" s="13"/>
      <c r="V716" s="13"/>
      <c r="W716" s="13"/>
      <c r="X716" s="13"/>
      <c r="Y716" s="13"/>
      <c r="Z716" s="13"/>
      <c r="AA716" s="13"/>
      <c r="AB716" s="13"/>
      <c r="AC716" s="13"/>
      <c r="AD716" s="13"/>
      <c r="AE716" s="13"/>
      <c r="AT716" s="244" t="s">
        <v>141</v>
      </c>
      <c r="AU716" s="244" t="s">
        <v>85</v>
      </c>
      <c r="AV716" s="13" t="s">
        <v>83</v>
      </c>
      <c r="AW716" s="13" t="s">
        <v>32</v>
      </c>
      <c r="AX716" s="13" t="s">
        <v>75</v>
      </c>
      <c r="AY716" s="244" t="s">
        <v>133</v>
      </c>
    </row>
    <row r="717" s="14" customFormat="1">
      <c r="A717" s="14"/>
      <c r="B717" s="245"/>
      <c r="C717" s="246"/>
      <c r="D717" s="236" t="s">
        <v>141</v>
      </c>
      <c r="E717" s="247" t="s">
        <v>1</v>
      </c>
      <c r="F717" s="248" t="s">
        <v>1440</v>
      </c>
      <c r="G717" s="246"/>
      <c r="H717" s="249">
        <v>6814.54</v>
      </c>
      <c r="I717" s="250"/>
      <c r="J717" s="246"/>
      <c r="K717" s="246"/>
      <c r="L717" s="251"/>
      <c r="M717" s="252"/>
      <c r="N717" s="253"/>
      <c r="O717" s="253"/>
      <c r="P717" s="253"/>
      <c r="Q717" s="253"/>
      <c r="R717" s="253"/>
      <c r="S717" s="253"/>
      <c r="T717" s="254"/>
      <c r="U717" s="14"/>
      <c r="V717" s="14"/>
      <c r="W717" s="14"/>
      <c r="X717" s="14"/>
      <c r="Y717" s="14"/>
      <c r="Z717" s="14"/>
      <c r="AA717" s="14"/>
      <c r="AB717" s="14"/>
      <c r="AC717" s="14"/>
      <c r="AD717" s="14"/>
      <c r="AE717" s="14"/>
      <c r="AT717" s="255" t="s">
        <v>141</v>
      </c>
      <c r="AU717" s="255" t="s">
        <v>85</v>
      </c>
      <c r="AV717" s="14" t="s">
        <v>85</v>
      </c>
      <c r="AW717" s="14" t="s">
        <v>32</v>
      </c>
      <c r="AX717" s="14" t="s">
        <v>83</v>
      </c>
      <c r="AY717" s="255" t="s">
        <v>133</v>
      </c>
    </row>
    <row r="718" s="2" customFormat="1" ht="37.8" customHeight="1">
      <c r="A718" s="39"/>
      <c r="B718" s="40"/>
      <c r="C718" s="220" t="s">
        <v>360</v>
      </c>
      <c r="D718" s="220" t="s">
        <v>135</v>
      </c>
      <c r="E718" s="221" t="s">
        <v>1441</v>
      </c>
      <c r="F718" s="222" t="s">
        <v>1442</v>
      </c>
      <c r="G718" s="223" t="s">
        <v>203</v>
      </c>
      <c r="H718" s="224">
        <v>806.24199999999996</v>
      </c>
      <c r="I718" s="225"/>
      <c r="J718" s="226">
        <f>ROUND(I718*H718,2)</f>
        <v>0</v>
      </c>
      <c r="K718" s="227"/>
      <c r="L718" s="45"/>
      <c r="M718" s="228" t="s">
        <v>1</v>
      </c>
      <c r="N718" s="229" t="s">
        <v>40</v>
      </c>
      <c r="O718" s="92"/>
      <c r="P718" s="230">
        <f>O718*H718</f>
        <v>0</v>
      </c>
      <c r="Q718" s="230">
        <v>0</v>
      </c>
      <c r="R718" s="230">
        <f>Q718*H718</f>
        <v>0</v>
      </c>
      <c r="S718" s="230">
        <v>0</v>
      </c>
      <c r="T718" s="231">
        <f>S718*H718</f>
        <v>0</v>
      </c>
      <c r="U718" s="39"/>
      <c r="V718" s="39"/>
      <c r="W718" s="39"/>
      <c r="X718" s="39"/>
      <c r="Y718" s="39"/>
      <c r="Z718" s="39"/>
      <c r="AA718" s="39"/>
      <c r="AB718" s="39"/>
      <c r="AC718" s="39"/>
      <c r="AD718" s="39"/>
      <c r="AE718" s="39"/>
      <c r="AR718" s="232" t="s">
        <v>139</v>
      </c>
      <c r="AT718" s="232" t="s">
        <v>135</v>
      </c>
      <c r="AU718" s="232" t="s">
        <v>85</v>
      </c>
      <c r="AY718" s="18" t="s">
        <v>133</v>
      </c>
      <c r="BE718" s="233">
        <f>IF(N718="základní",J718,0)</f>
        <v>0</v>
      </c>
      <c r="BF718" s="233">
        <f>IF(N718="snížená",J718,0)</f>
        <v>0</v>
      </c>
      <c r="BG718" s="233">
        <f>IF(N718="zákl. přenesená",J718,0)</f>
        <v>0</v>
      </c>
      <c r="BH718" s="233">
        <f>IF(N718="sníž. přenesená",J718,0)</f>
        <v>0</v>
      </c>
      <c r="BI718" s="233">
        <f>IF(N718="nulová",J718,0)</f>
        <v>0</v>
      </c>
      <c r="BJ718" s="18" t="s">
        <v>83</v>
      </c>
      <c r="BK718" s="233">
        <f>ROUND(I718*H718,2)</f>
        <v>0</v>
      </c>
      <c r="BL718" s="18" t="s">
        <v>139</v>
      </c>
      <c r="BM718" s="232" t="s">
        <v>1443</v>
      </c>
    </row>
    <row r="719" s="14" customFormat="1">
      <c r="A719" s="14"/>
      <c r="B719" s="245"/>
      <c r="C719" s="246"/>
      <c r="D719" s="236" t="s">
        <v>141</v>
      </c>
      <c r="E719" s="247" t="s">
        <v>1</v>
      </c>
      <c r="F719" s="248" t="s">
        <v>1444</v>
      </c>
      <c r="G719" s="246"/>
      <c r="H719" s="249">
        <v>806.24199999999996</v>
      </c>
      <c r="I719" s="250"/>
      <c r="J719" s="246"/>
      <c r="K719" s="246"/>
      <c r="L719" s="251"/>
      <c r="M719" s="252"/>
      <c r="N719" s="253"/>
      <c r="O719" s="253"/>
      <c r="P719" s="253"/>
      <c r="Q719" s="253"/>
      <c r="R719" s="253"/>
      <c r="S719" s="253"/>
      <c r="T719" s="254"/>
      <c r="U719" s="14"/>
      <c r="V719" s="14"/>
      <c r="W719" s="14"/>
      <c r="X719" s="14"/>
      <c r="Y719" s="14"/>
      <c r="Z719" s="14"/>
      <c r="AA719" s="14"/>
      <c r="AB719" s="14"/>
      <c r="AC719" s="14"/>
      <c r="AD719" s="14"/>
      <c r="AE719" s="14"/>
      <c r="AT719" s="255" t="s">
        <v>141</v>
      </c>
      <c r="AU719" s="255" t="s">
        <v>85</v>
      </c>
      <c r="AV719" s="14" t="s">
        <v>85</v>
      </c>
      <c r="AW719" s="14" t="s">
        <v>32</v>
      </c>
      <c r="AX719" s="14" t="s">
        <v>83</v>
      </c>
      <c r="AY719" s="255" t="s">
        <v>133</v>
      </c>
    </row>
    <row r="720" s="2" customFormat="1" ht="37.8" customHeight="1">
      <c r="A720" s="39"/>
      <c r="B720" s="40"/>
      <c r="C720" s="220" t="s">
        <v>365</v>
      </c>
      <c r="D720" s="220" t="s">
        <v>135</v>
      </c>
      <c r="E720" s="221" t="s">
        <v>1445</v>
      </c>
      <c r="F720" s="222" t="s">
        <v>1446</v>
      </c>
      <c r="G720" s="223" t="s">
        <v>203</v>
      </c>
      <c r="H720" s="224">
        <v>4031.21</v>
      </c>
      <c r="I720" s="225"/>
      <c r="J720" s="226">
        <f>ROUND(I720*H720,2)</f>
        <v>0</v>
      </c>
      <c r="K720" s="227"/>
      <c r="L720" s="45"/>
      <c r="M720" s="228" t="s">
        <v>1</v>
      </c>
      <c r="N720" s="229" t="s">
        <v>40</v>
      </c>
      <c r="O720" s="92"/>
      <c r="P720" s="230">
        <f>O720*H720</f>
        <v>0</v>
      </c>
      <c r="Q720" s="230">
        <v>0</v>
      </c>
      <c r="R720" s="230">
        <f>Q720*H720</f>
        <v>0</v>
      </c>
      <c r="S720" s="230">
        <v>0</v>
      </c>
      <c r="T720" s="231">
        <f>S720*H720</f>
        <v>0</v>
      </c>
      <c r="U720" s="39"/>
      <c r="V720" s="39"/>
      <c r="W720" s="39"/>
      <c r="X720" s="39"/>
      <c r="Y720" s="39"/>
      <c r="Z720" s="39"/>
      <c r="AA720" s="39"/>
      <c r="AB720" s="39"/>
      <c r="AC720" s="39"/>
      <c r="AD720" s="39"/>
      <c r="AE720" s="39"/>
      <c r="AR720" s="232" t="s">
        <v>139</v>
      </c>
      <c r="AT720" s="232" t="s">
        <v>135</v>
      </c>
      <c r="AU720" s="232" t="s">
        <v>85</v>
      </c>
      <c r="AY720" s="18" t="s">
        <v>133</v>
      </c>
      <c r="BE720" s="233">
        <f>IF(N720="základní",J720,0)</f>
        <v>0</v>
      </c>
      <c r="BF720" s="233">
        <f>IF(N720="snížená",J720,0)</f>
        <v>0</v>
      </c>
      <c r="BG720" s="233">
        <f>IF(N720="zákl. přenesená",J720,0)</f>
        <v>0</v>
      </c>
      <c r="BH720" s="233">
        <f>IF(N720="sníž. přenesená",J720,0)</f>
        <v>0</v>
      </c>
      <c r="BI720" s="233">
        <f>IF(N720="nulová",J720,0)</f>
        <v>0</v>
      </c>
      <c r="BJ720" s="18" t="s">
        <v>83</v>
      </c>
      <c r="BK720" s="233">
        <f>ROUND(I720*H720,2)</f>
        <v>0</v>
      </c>
      <c r="BL720" s="18" t="s">
        <v>139</v>
      </c>
      <c r="BM720" s="232" t="s">
        <v>1447</v>
      </c>
    </row>
    <row r="721" s="13" customFormat="1">
      <c r="A721" s="13"/>
      <c r="B721" s="234"/>
      <c r="C721" s="235"/>
      <c r="D721" s="236" t="s">
        <v>141</v>
      </c>
      <c r="E721" s="237" t="s">
        <v>1</v>
      </c>
      <c r="F721" s="238" t="s">
        <v>261</v>
      </c>
      <c r="G721" s="235"/>
      <c r="H721" s="237" t="s">
        <v>1</v>
      </c>
      <c r="I721" s="239"/>
      <c r="J721" s="235"/>
      <c r="K721" s="235"/>
      <c r="L721" s="240"/>
      <c r="M721" s="241"/>
      <c r="N721" s="242"/>
      <c r="O721" s="242"/>
      <c r="P721" s="242"/>
      <c r="Q721" s="242"/>
      <c r="R721" s="242"/>
      <c r="S721" s="242"/>
      <c r="T721" s="243"/>
      <c r="U721" s="13"/>
      <c r="V721" s="13"/>
      <c r="W721" s="13"/>
      <c r="X721" s="13"/>
      <c r="Y721" s="13"/>
      <c r="Z721" s="13"/>
      <c r="AA721" s="13"/>
      <c r="AB721" s="13"/>
      <c r="AC721" s="13"/>
      <c r="AD721" s="13"/>
      <c r="AE721" s="13"/>
      <c r="AT721" s="244" t="s">
        <v>141</v>
      </c>
      <c r="AU721" s="244" t="s">
        <v>85</v>
      </c>
      <c r="AV721" s="13" t="s">
        <v>83</v>
      </c>
      <c r="AW721" s="13" t="s">
        <v>32</v>
      </c>
      <c r="AX721" s="13" t="s">
        <v>75</v>
      </c>
      <c r="AY721" s="244" t="s">
        <v>133</v>
      </c>
    </row>
    <row r="722" s="14" customFormat="1">
      <c r="A722" s="14"/>
      <c r="B722" s="245"/>
      <c r="C722" s="246"/>
      <c r="D722" s="236" t="s">
        <v>141</v>
      </c>
      <c r="E722" s="247" t="s">
        <v>1</v>
      </c>
      <c r="F722" s="248" t="s">
        <v>1448</v>
      </c>
      <c r="G722" s="246"/>
      <c r="H722" s="249">
        <v>4031.21</v>
      </c>
      <c r="I722" s="250"/>
      <c r="J722" s="246"/>
      <c r="K722" s="246"/>
      <c r="L722" s="251"/>
      <c r="M722" s="252"/>
      <c r="N722" s="253"/>
      <c r="O722" s="253"/>
      <c r="P722" s="253"/>
      <c r="Q722" s="253"/>
      <c r="R722" s="253"/>
      <c r="S722" s="253"/>
      <c r="T722" s="254"/>
      <c r="U722" s="14"/>
      <c r="V722" s="14"/>
      <c r="W722" s="14"/>
      <c r="X722" s="14"/>
      <c r="Y722" s="14"/>
      <c r="Z722" s="14"/>
      <c r="AA722" s="14"/>
      <c r="AB722" s="14"/>
      <c r="AC722" s="14"/>
      <c r="AD722" s="14"/>
      <c r="AE722" s="14"/>
      <c r="AT722" s="255" t="s">
        <v>141</v>
      </c>
      <c r="AU722" s="255" t="s">
        <v>85</v>
      </c>
      <c r="AV722" s="14" t="s">
        <v>85</v>
      </c>
      <c r="AW722" s="14" t="s">
        <v>32</v>
      </c>
      <c r="AX722" s="14" t="s">
        <v>83</v>
      </c>
      <c r="AY722" s="255" t="s">
        <v>133</v>
      </c>
    </row>
    <row r="723" s="2" customFormat="1" ht="24.15" customHeight="1">
      <c r="A723" s="39"/>
      <c r="B723" s="40"/>
      <c r="C723" s="220" t="s">
        <v>372</v>
      </c>
      <c r="D723" s="220" t="s">
        <v>135</v>
      </c>
      <c r="E723" s="221" t="s">
        <v>273</v>
      </c>
      <c r="F723" s="222" t="s">
        <v>274</v>
      </c>
      <c r="G723" s="223" t="s">
        <v>203</v>
      </c>
      <c r="H723" s="224">
        <v>5650.1279999999997</v>
      </c>
      <c r="I723" s="225"/>
      <c r="J723" s="226">
        <f>ROUND(I723*H723,2)</f>
        <v>0</v>
      </c>
      <c r="K723" s="227"/>
      <c r="L723" s="45"/>
      <c r="M723" s="228" t="s">
        <v>1</v>
      </c>
      <c r="N723" s="229" t="s">
        <v>40</v>
      </c>
      <c r="O723" s="92"/>
      <c r="P723" s="230">
        <f>O723*H723</f>
        <v>0</v>
      </c>
      <c r="Q723" s="230">
        <v>0</v>
      </c>
      <c r="R723" s="230">
        <f>Q723*H723</f>
        <v>0</v>
      </c>
      <c r="S723" s="230">
        <v>0</v>
      </c>
      <c r="T723" s="231">
        <f>S723*H723</f>
        <v>0</v>
      </c>
      <c r="U723" s="39"/>
      <c r="V723" s="39"/>
      <c r="W723" s="39"/>
      <c r="X723" s="39"/>
      <c r="Y723" s="39"/>
      <c r="Z723" s="39"/>
      <c r="AA723" s="39"/>
      <c r="AB723" s="39"/>
      <c r="AC723" s="39"/>
      <c r="AD723" s="39"/>
      <c r="AE723" s="39"/>
      <c r="AR723" s="232" t="s">
        <v>139</v>
      </c>
      <c r="AT723" s="232" t="s">
        <v>135</v>
      </c>
      <c r="AU723" s="232" t="s">
        <v>85</v>
      </c>
      <c r="AY723" s="18" t="s">
        <v>133</v>
      </c>
      <c r="BE723" s="233">
        <f>IF(N723="základní",J723,0)</f>
        <v>0</v>
      </c>
      <c r="BF723" s="233">
        <f>IF(N723="snížená",J723,0)</f>
        <v>0</v>
      </c>
      <c r="BG723" s="233">
        <f>IF(N723="zákl. přenesená",J723,0)</f>
        <v>0</v>
      </c>
      <c r="BH723" s="233">
        <f>IF(N723="sníž. přenesená",J723,0)</f>
        <v>0</v>
      </c>
      <c r="BI723" s="233">
        <f>IF(N723="nulová",J723,0)</f>
        <v>0</v>
      </c>
      <c r="BJ723" s="18" t="s">
        <v>83</v>
      </c>
      <c r="BK723" s="233">
        <f>ROUND(I723*H723,2)</f>
        <v>0</v>
      </c>
      <c r="BL723" s="18" t="s">
        <v>139</v>
      </c>
      <c r="BM723" s="232" t="s">
        <v>1449</v>
      </c>
    </row>
    <row r="724" s="13" customFormat="1">
      <c r="A724" s="13"/>
      <c r="B724" s="234"/>
      <c r="C724" s="235"/>
      <c r="D724" s="236" t="s">
        <v>141</v>
      </c>
      <c r="E724" s="237" t="s">
        <v>1</v>
      </c>
      <c r="F724" s="238" t="s">
        <v>276</v>
      </c>
      <c r="G724" s="235"/>
      <c r="H724" s="237" t="s">
        <v>1</v>
      </c>
      <c r="I724" s="239"/>
      <c r="J724" s="235"/>
      <c r="K724" s="235"/>
      <c r="L724" s="240"/>
      <c r="M724" s="241"/>
      <c r="N724" s="242"/>
      <c r="O724" s="242"/>
      <c r="P724" s="242"/>
      <c r="Q724" s="242"/>
      <c r="R724" s="242"/>
      <c r="S724" s="242"/>
      <c r="T724" s="243"/>
      <c r="U724" s="13"/>
      <c r="V724" s="13"/>
      <c r="W724" s="13"/>
      <c r="X724" s="13"/>
      <c r="Y724" s="13"/>
      <c r="Z724" s="13"/>
      <c r="AA724" s="13"/>
      <c r="AB724" s="13"/>
      <c r="AC724" s="13"/>
      <c r="AD724" s="13"/>
      <c r="AE724" s="13"/>
      <c r="AT724" s="244" t="s">
        <v>141</v>
      </c>
      <c r="AU724" s="244" t="s">
        <v>85</v>
      </c>
      <c r="AV724" s="13" t="s">
        <v>83</v>
      </c>
      <c r="AW724" s="13" t="s">
        <v>32</v>
      </c>
      <c r="AX724" s="13" t="s">
        <v>75</v>
      </c>
      <c r="AY724" s="244" t="s">
        <v>133</v>
      </c>
    </row>
    <row r="725" s="14" customFormat="1">
      <c r="A725" s="14"/>
      <c r="B725" s="245"/>
      <c r="C725" s="246"/>
      <c r="D725" s="236" t="s">
        <v>141</v>
      </c>
      <c r="E725" s="247" t="s">
        <v>1</v>
      </c>
      <c r="F725" s="248" t="s">
        <v>1450</v>
      </c>
      <c r="G725" s="246"/>
      <c r="H725" s="249">
        <v>5650.1279999999997</v>
      </c>
      <c r="I725" s="250"/>
      <c r="J725" s="246"/>
      <c r="K725" s="246"/>
      <c r="L725" s="251"/>
      <c r="M725" s="252"/>
      <c r="N725" s="253"/>
      <c r="O725" s="253"/>
      <c r="P725" s="253"/>
      <c r="Q725" s="253"/>
      <c r="R725" s="253"/>
      <c r="S725" s="253"/>
      <c r="T725" s="254"/>
      <c r="U725" s="14"/>
      <c r="V725" s="14"/>
      <c r="W725" s="14"/>
      <c r="X725" s="14"/>
      <c r="Y725" s="14"/>
      <c r="Z725" s="14"/>
      <c r="AA725" s="14"/>
      <c r="AB725" s="14"/>
      <c r="AC725" s="14"/>
      <c r="AD725" s="14"/>
      <c r="AE725" s="14"/>
      <c r="AT725" s="255" t="s">
        <v>141</v>
      </c>
      <c r="AU725" s="255" t="s">
        <v>85</v>
      </c>
      <c r="AV725" s="14" t="s">
        <v>85</v>
      </c>
      <c r="AW725" s="14" t="s">
        <v>32</v>
      </c>
      <c r="AX725" s="14" t="s">
        <v>83</v>
      </c>
      <c r="AY725" s="255" t="s">
        <v>133</v>
      </c>
    </row>
    <row r="726" s="2" customFormat="1" ht="24.15" customHeight="1">
      <c r="A726" s="39"/>
      <c r="B726" s="40"/>
      <c r="C726" s="220" t="s">
        <v>377</v>
      </c>
      <c r="D726" s="220" t="s">
        <v>135</v>
      </c>
      <c r="E726" s="221" t="s">
        <v>281</v>
      </c>
      <c r="F726" s="222" t="s">
        <v>282</v>
      </c>
      <c r="G726" s="223" t="s">
        <v>203</v>
      </c>
      <c r="H726" s="224">
        <v>4570.848</v>
      </c>
      <c r="I726" s="225"/>
      <c r="J726" s="226">
        <f>ROUND(I726*H726,2)</f>
        <v>0</v>
      </c>
      <c r="K726" s="227"/>
      <c r="L726" s="45"/>
      <c r="M726" s="228" t="s">
        <v>1</v>
      </c>
      <c r="N726" s="229" t="s">
        <v>40</v>
      </c>
      <c r="O726" s="92"/>
      <c r="P726" s="230">
        <f>O726*H726</f>
        <v>0</v>
      </c>
      <c r="Q726" s="230">
        <v>0</v>
      </c>
      <c r="R726" s="230">
        <f>Q726*H726</f>
        <v>0</v>
      </c>
      <c r="S726" s="230">
        <v>0</v>
      </c>
      <c r="T726" s="231">
        <f>S726*H726</f>
        <v>0</v>
      </c>
      <c r="U726" s="39"/>
      <c r="V726" s="39"/>
      <c r="W726" s="39"/>
      <c r="X726" s="39"/>
      <c r="Y726" s="39"/>
      <c r="Z726" s="39"/>
      <c r="AA726" s="39"/>
      <c r="AB726" s="39"/>
      <c r="AC726" s="39"/>
      <c r="AD726" s="39"/>
      <c r="AE726" s="39"/>
      <c r="AR726" s="232" t="s">
        <v>139</v>
      </c>
      <c r="AT726" s="232" t="s">
        <v>135</v>
      </c>
      <c r="AU726" s="232" t="s">
        <v>85</v>
      </c>
      <c r="AY726" s="18" t="s">
        <v>133</v>
      </c>
      <c r="BE726" s="233">
        <f>IF(N726="základní",J726,0)</f>
        <v>0</v>
      </c>
      <c r="BF726" s="233">
        <f>IF(N726="snížená",J726,0)</f>
        <v>0</v>
      </c>
      <c r="BG726" s="233">
        <f>IF(N726="zákl. přenesená",J726,0)</f>
        <v>0</v>
      </c>
      <c r="BH726" s="233">
        <f>IF(N726="sníž. přenesená",J726,0)</f>
        <v>0</v>
      </c>
      <c r="BI726" s="233">
        <f>IF(N726="nulová",J726,0)</f>
        <v>0</v>
      </c>
      <c r="BJ726" s="18" t="s">
        <v>83</v>
      </c>
      <c r="BK726" s="233">
        <f>ROUND(I726*H726,2)</f>
        <v>0</v>
      </c>
      <c r="BL726" s="18" t="s">
        <v>139</v>
      </c>
      <c r="BM726" s="232" t="s">
        <v>1451</v>
      </c>
    </row>
    <row r="727" s="13" customFormat="1">
      <c r="A727" s="13"/>
      <c r="B727" s="234"/>
      <c r="C727" s="235"/>
      <c r="D727" s="236" t="s">
        <v>141</v>
      </c>
      <c r="E727" s="237" t="s">
        <v>1</v>
      </c>
      <c r="F727" s="238" t="s">
        <v>1452</v>
      </c>
      <c r="G727" s="235"/>
      <c r="H727" s="237" t="s">
        <v>1</v>
      </c>
      <c r="I727" s="239"/>
      <c r="J727" s="235"/>
      <c r="K727" s="235"/>
      <c r="L727" s="240"/>
      <c r="M727" s="241"/>
      <c r="N727" s="242"/>
      <c r="O727" s="242"/>
      <c r="P727" s="242"/>
      <c r="Q727" s="242"/>
      <c r="R727" s="242"/>
      <c r="S727" s="242"/>
      <c r="T727" s="243"/>
      <c r="U727" s="13"/>
      <c r="V727" s="13"/>
      <c r="W727" s="13"/>
      <c r="X727" s="13"/>
      <c r="Y727" s="13"/>
      <c r="Z727" s="13"/>
      <c r="AA727" s="13"/>
      <c r="AB727" s="13"/>
      <c r="AC727" s="13"/>
      <c r="AD727" s="13"/>
      <c r="AE727" s="13"/>
      <c r="AT727" s="244" t="s">
        <v>141</v>
      </c>
      <c r="AU727" s="244" t="s">
        <v>85</v>
      </c>
      <c r="AV727" s="13" t="s">
        <v>83</v>
      </c>
      <c r="AW727" s="13" t="s">
        <v>32</v>
      </c>
      <c r="AX727" s="13" t="s">
        <v>75</v>
      </c>
      <c r="AY727" s="244" t="s">
        <v>133</v>
      </c>
    </row>
    <row r="728" s="14" customFormat="1">
      <c r="A728" s="14"/>
      <c r="B728" s="245"/>
      <c r="C728" s="246"/>
      <c r="D728" s="236" t="s">
        <v>141</v>
      </c>
      <c r="E728" s="247" t="s">
        <v>1</v>
      </c>
      <c r="F728" s="248" t="s">
        <v>1453</v>
      </c>
      <c r="G728" s="246"/>
      <c r="H728" s="249">
        <v>2285.424</v>
      </c>
      <c r="I728" s="250"/>
      <c r="J728" s="246"/>
      <c r="K728" s="246"/>
      <c r="L728" s="251"/>
      <c r="M728" s="252"/>
      <c r="N728" s="253"/>
      <c r="O728" s="253"/>
      <c r="P728" s="253"/>
      <c r="Q728" s="253"/>
      <c r="R728" s="253"/>
      <c r="S728" s="253"/>
      <c r="T728" s="254"/>
      <c r="U728" s="14"/>
      <c r="V728" s="14"/>
      <c r="W728" s="14"/>
      <c r="X728" s="14"/>
      <c r="Y728" s="14"/>
      <c r="Z728" s="14"/>
      <c r="AA728" s="14"/>
      <c r="AB728" s="14"/>
      <c r="AC728" s="14"/>
      <c r="AD728" s="14"/>
      <c r="AE728" s="14"/>
      <c r="AT728" s="255" t="s">
        <v>141</v>
      </c>
      <c r="AU728" s="255" t="s">
        <v>85</v>
      </c>
      <c r="AV728" s="14" t="s">
        <v>85</v>
      </c>
      <c r="AW728" s="14" t="s">
        <v>32</v>
      </c>
      <c r="AX728" s="14" t="s">
        <v>75</v>
      </c>
      <c r="AY728" s="255" t="s">
        <v>133</v>
      </c>
    </row>
    <row r="729" s="13" customFormat="1">
      <c r="A729" s="13"/>
      <c r="B729" s="234"/>
      <c r="C729" s="235"/>
      <c r="D729" s="236" t="s">
        <v>141</v>
      </c>
      <c r="E729" s="237" t="s">
        <v>1</v>
      </c>
      <c r="F729" s="238" t="s">
        <v>1454</v>
      </c>
      <c r="G729" s="235"/>
      <c r="H729" s="237" t="s">
        <v>1</v>
      </c>
      <c r="I729" s="239"/>
      <c r="J729" s="235"/>
      <c r="K729" s="235"/>
      <c r="L729" s="240"/>
      <c r="M729" s="241"/>
      <c r="N729" s="242"/>
      <c r="O729" s="242"/>
      <c r="P729" s="242"/>
      <c r="Q729" s="242"/>
      <c r="R729" s="242"/>
      <c r="S729" s="242"/>
      <c r="T729" s="243"/>
      <c r="U729" s="13"/>
      <c r="V729" s="13"/>
      <c r="W729" s="13"/>
      <c r="X729" s="13"/>
      <c r="Y729" s="13"/>
      <c r="Z729" s="13"/>
      <c r="AA729" s="13"/>
      <c r="AB729" s="13"/>
      <c r="AC729" s="13"/>
      <c r="AD729" s="13"/>
      <c r="AE729" s="13"/>
      <c r="AT729" s="244" t="s">
        <v>141</v>
      </c>
      <c r="AU729" s="244" t="s">
        <v>85</v>
      </c>
      <c r="AV729" s="13" t="s">
        <v>83</v>
      </c>
      <c r="AW729" s="13" t="s">
        <v>32</v>
      </c>
      <c r="AX729" s="13" t="s">
        <v>75</v>
      </c>
      <c r="AY729" s="244" t="s">
        <v>133</v>
      </c>
    </row>
    <row r="730" s="14" customFormat="1">
      <c r="A730" s="14"/>
      <c r="B730" s="245"/>
      <c r="C730" s="246"/>
      <c r="D730" s="236" t="s">
        <v>141</v>
      </c>
      <c r="E730" s="247" t="s">
        <v>1</v>
      </c>
      <c r="F730" s="248" t="s">
        <v>1455</v>
      </c>
      <c r="G730" s="246"/>
      <c r="H730" s="249">
        <v>922.51599999999996</v>
      </c>
      <c r="I730" s="250"/>
      <c r="J730" s="246"/>
      <c r="K730" s="246"/>
      <c r="L730" s="251"/>
      <c r="M730" s="252"/>
      <c r="N730" s="253"/>
      <c r="O730" s="253"/>
      <c r="P730" s="253"/>
      <c r="Q730" s="253"/>
      <c r="R730" s="253"/>
      <c r="S730" s="253"/>
      <c r="T730" s="254"/>
      <c r="U730" s="14"/>
      <c r="V730" s="14"/>
      <c r="W730" s="14"/>
      <c r="X730" s="14"/>
      <c r="Y730" s="14"/>
      <c r="Z730" s="14"/>
      <c r="AA730" s="14"/>
      <c r="AB730" s="14"/>
      <c r="AC730" s="14"/>
      <c r="AD730" s="14"/>
      <c r="AE730" s="14"/>
      <c r="AT730" s="255" t="s">
        <v>141</v>
      </c>
      <c r="AU730" s="255" t="s">
        <v>85</v>
      </c>
      <c r="AV730" s="14" t="s">
        <v>85</v>
      </c>
      <c r="AW730" s="14" t="s">
        <v>32</v>
      </c>
      <c r="AX730" s="14" t="s">
        <v>75</v>
      </c>
      <c r="AY730" s="255" t="s">
        <v>133</v>
      </c>
    </row>
    <row r="731" s="13" customFormat="1">
      <c r="A731" s="13"/>
      <c r="B731" s="234"/>
      <c r="C731" s="235"/>
      <c r="D731" s="236" t="s">
        <v>141</v>
      </c>
      <c r="E731" s="237" t="s">
        <v>1</v>
      </c>
      <c r="F731" s="238" t="s">
        <v>290</v>
      </c>
      <c r="G731" s="235"/>
      <c r="H731" s="237" t="s">
        <v>1</v>
      </c>
      <c r="I731" s="239"/>
      <c r="J731" s="235"/>
      <c r="K731" s="235"/>
      <c r="L731" s="240"/>
      <c r="M731" s="241"/>
      <c r="N731" s="242"/>
      <c r="O731" s="242"/>
      <c r="P731" s="242"/>
      <c r="Q731" s="242"/>
      <c r="R731" s="242"/>
      <c r="S731" s="242"/>
      <c r="T731" s="243"/>
      <c r="U731" s="13"/>
      <c r="V731" s="13"/>
      <c r="W731" s="13"/>
      <c r="X731" s="13"/>
      <c r="Y731" s="13"/>
      <c r="Z731" s="13"/>
      <c r="AA731" s="13"/>
      <c r="AB731" s="13"/>
      <c r="AC731" s="13"/>
      <c r="AD731" s="13"/>
      <c r="AE731" s="13"/>
      <c r="AT731" s="244" t="s">
        <v>141</v>
      </c>
      <c r="AU731" s="244" t="s">
        <v>85</v>
      </c>
      <c r="AV731" s="13" t="s">
        <v>83</v>
      </c>
      <c r="AW731" s="13" t="s">
        <v>32</v>
      </c>
      <c r="AX731" s="13" t="s">
        <v>75</v>
      </c>
      <c r="AY731" s="244" t="s">
        <v>133</v>
      </c>
    </row>
    <row r="732" s="14" customFormat="1">
      <c r="A732" s="14"/>
      <c r="B732" s="245"/>
      <c r="C732" s="246"/>
      <c r="D732" s="236" t="s">
        <v>141</v>
      </c>
      <c r="E732" s="247" t="s">
        <v>1</v>
      </c>
      <c r="F732" s="248" t="s">
        <v>1456</v>
      </c>
      <c r="G732" s="246"/>
      <c r="H732" s="249">
        <v>1362.9079999999999</v>
      </c>
      <c r="I732" s="250"/>
      <c r="J732" s="246"/>
      <c r="K732" s="246"/>
      <c r="L732" s="251"/>
      <c r="M732" s="252"/>
      <c r="N732" s="253"/>
      <c r="O732" s="253"/>
      <c r="P732" s="253"/>
      <c r="Q732" s="253"/>
      <c r="R732" s="253"/>
      <c r="S732" s="253"/>
      <c r="T732" s="254"/>
      <c r="U732" s="14"/>
      <c r="V732" s="14"/>
      <c r="W732" s="14"/>
      <c r="X732" s="14"/>
      <c r="Y732" s="14"/>
      <c r="Z732" s="14"/>
      <c r="AA732" s="14"/>
      <c r="AB732" s="14"/>
      <c r="AC732" s="14"/>
      <c r="AD732" s="14"/>
      <c r="AE732" s="14"/>
      <c r="AT732" s="255" t="s">
        <v>141</v>
      </c>
      <c r="AU732" s="255" t="s">
        <v>85</v>
      </c>
      <c r="AV732" s="14" t="s">
        <v>85</v>
      </c>
      <c r="AW732" s="14" t="s">
        <v>32</v>
      </c>
      <c r="AX732" s="14" t="s">
        <v>75</v>
      </c>
      <c r="AY732" s="255" t="s">
        <v>133</v>
      </c>
    </row>
    <row r="733" s="15" customFormat="1">
      <c r="A733" s="15"/>
      <c r="B733" s="256"/>
      <c r="C733" s="257"/>
      <c r="D733" s="236" t="s">
        <v>141</v>
      </c>
      <c r="E733" s="258" t="s">
        <v>1</v>
      </c>
      <c r="F733" s="259" t="s">
        <v>152</v>
      </c>
      <c r="G733" s="257"/>
      <c r="H733" s="260">
        <v>4570.848</v>
      </c>
      <c r="I733" s="261"/>
      <c r="J733" s="257"/>
      <c r="K733" s="257"/>
      <c r="L733" s="262"/>
      <c r="M733" s="263"/>
      <c r="N733" s="264"/>
      <c r="O733" s="264"/>
      <c r="P733" s="264"/>
      <c r="Q733" s="264"/>
      <c r="R733" s="264"/>
      <c r="S733" s="264"/>
      <c r="T733" s="265"/>
      <c r="U733" s="15"/>
      <c r="V733" s="15"/>
      <c r="W733" s="15"/>
      <c r="X733" s="15"/>
      <c r="Y733" s="15"/>
      <c r="Z733" s="15"/>
      <c r="AA733" s="15"/>
      <c r="AB733" s="15"/>
      <c r="AC733" s="15"/>
      <c r="AD733" s="15"/>
      <c r="AE733" s="15"/>
      <c r="AT733" s="266" t="s">
        <v>141</v>
      </c>
      <c r="AU733" s="266" t="s">
        <v>85</v>
      </c>
      <c r="AV733" s="15" t="s">
        <v>139</v>
      </c>
      <c r="AW733" s="15" t="s">
        <v>32</v>
      </c>
      <c r="AX733" s="15" t="s">
        <v>83</v>
      </c>
      <c r="AY733" s="266" t="s">
        <v>133</v>
      </c>
    </row>
    <row r="734" s="2" customFormat="1" ht="24.15" customHeight="1">
      <c r="A734" s="39"/>
      <c r="B734" s="40"/>
      <c r="C734" s="220" t="s">
        <v>382</v>
      </c>
      <c r="D734" s="220" t="s">
        <v>135</v>
      </c>
      <c r="E734" s="221" t="s">
        <v>1457</v>
      </c>
      <c r="F734" s="222" t="s">
        <v>1458</v>
      </c>
      <c r="G734" s="223" t="s">
        <v>203</v>
      </c>
      <c r="H734" s="224">
        <v>1612.4839999999999</v>
      </c>
      <c r="I734" s="225"/>
      <c r="J734" s="226">
        <f>ROUND(I734*H734,2)</f>
        <v>0</v>
      </c>
      <c r="K734" s="227"/>
      <c r="L734" s="45"/>
      <c r="M734" s="228" t="s">
        <v>1</v>
      </c>
      <c r="N734" s="229" t="s">
        <v>40</v>
      </c>
      <c r="O734" s="92"/>
      <c r="P734" s="230">
        <f>O734*H734</f>
        <v>0</v>
      </c>
      <c r="Q734" s="230">
        <v>0</v>
      </c>
      <c r="R734" s="230">
        <f>Q734*H734</f>
        <v>0</v>
      </c>
      <c r="S734" s="230">
        <v>0</v>
      </c>
      <c r="T734" s="231">
        <f>S734*H734</f>
        <v>0</v>
      </c>
      <c r="U734" s="39"/>
      <c r="V734" s="39"/>
      <c r="W734" s="39"/>
      <c r="X734" s="39"/>
      <c r="Y734" s="39"/>
      <c r="Z734" s="39"/>
      <c r="AA734" s="39"/>
      <c r="AB734" s="39"/>
      <c r="AC734" s="39"/>
      <c r="AD734" s="39"/>
      <c r="AE734" s="39"/>
      <c r="AR734" s="232" t="s">
        <v>139</v>
      </c>
      <c r="AT734" s="232" t="s">
        <v>135</v>
      </c>
      <c r="AU734" s="232" t="s">
        <v>85</v>
      </c>
      <c r="AY734" s="18" t="s">
        <v>133</v>
      </c>
      <c r="BE734" s="233">
        <f>IF(N734="základní",J734,0)</f>
        <v>0</v>
      </c>
      <c r="BF734" s="233">
        <f>IF(N734="snížená",J734,0)</f>
        <v>0</v>
      </c>
      <c r="BG734" s="233">
        <f>IF(N734="zákl. přenesená",J734,0)</f>
        <v>0</v>
      </c>
      <c r="BH734" s="233">
        <f>IF(N734="sníž. přenesená",J734,0)</f>
        <v>0</v>
      </c>
      <c r="BI734" s="233">
        <f>IF(N734="nulová",J734,0)</f>
        <v>0</v>
      </c>
      <c r="BJ734" s="18" t="s">
        <v>83</v>
      </c>
      <c r="BK734" s="233">
        <f>ROUND(I734*H734,2)</f>
        <v>0</v>
      </c>
      <c r="BL734" s="18" t="s">
        <v>139</v>
      </c>
      <c r="BM734" s="232" t="s">
        <v>1459</v>
      </c>
    </row>
    <row r="735" s="13" customFormat="1">
      <c r="A735" s="13"/>
      <c r="B735" s="234"/>
      <c r="C735" s="235"/>
      <c r="D735" s="236" t="s">
        <v>141</v>
      </c>
      <c r="E735" s="237" t="s">
        <v>1</v>
      </c>
      <c r="F735" s="238" t="s">
        <v>1460</v>
      </c>
      <c r="G735" s="235"/>
      <c r="H735" s="237" t="s">
        <v>1</v>
      </c>
      <c r="I735" s="239"/>
      <c r="J735" s="235"/>
      <c r="K735" s="235"/>
      <c r="L735" s="240"/>
      <c r="M735" s="241"/>
      <c r="N735" s="242"/>
      <c r="O735" s="242"/>
      <c r="P735" s="242"/>
      <c r="Q735" s="242"/>
      <c r="R735" s="242"/>
      <c r="S735" s="242"/>
      <c r="T735" s="243"/>
      <c r="U735" s="13"/>
      <c r="V735" s="13"/>
      <c r="W735" s="13"/>
      <c r="X735" s="13"/>
      <c r="Y735" s="13"/>
      <c r="Z735" s="13"/>
      <c r="AA735" s="13"/>
      <c r="AB735" s="13"/>
      <c r="AC735" s="13"/>
      <c r="AD735" s="13"/>
      <c r="AE735" s="13"/>
      <c r="AT735" s="244" t="s">
        <v>141</v>
      </c>
      <c r="AU735" s="244" t="s">
        <v>85</v>
      </c>
      <c r="AV735" s="13" t="s">
        <v>83</v>
      </c>
      <c r="AW735" s="13" t="s">
        <v>32</v>
      </c>
      <c r="AX735" s="13" t="s">
        <v>75</v>
      </c>
      <c r="AY735" s="244" t="s">
        <v>133</v>
      </c>
    </row>
    <row r="736" s="14" customFormat="1">
      <c r="A736" s="14"/>
      <c r="B736" s="245"/>
      <c r="C736" s="246"/>
      <c r="D736" s="236" t="s">
        <v>141</v>
      </c>
      <c r="E736" s="247" t="s">
        <v>1</v>
      </c>
      <c r="F736" s="248" t="s">
        <v>1461</v>
      </c>
      <c r="G736" s="246"/>
      <c r="H736" s="249">
        <v>1612.4839999999999</v>
      </c>
      <c r="I736" s="250"/>
      <c r="J736" s="246"/>
      <c r="K736" s="246"/>
      <c r="L736" s="251"/>
      <c r="M736" s="252"/>
      <c r="N736" s="253"/>
      <c r="O736" s="253"/>
      <c r="P736" s="253"/>
      <c r="Q736" s="253"/>
      <c r="R736" s="253"/>
      <c r="S736" s="253"/>
      <c r="T736" s="254"/>
      <c r="U736" s="14"/>
      <c r="V736" s="14"/>
      <c r="W736" s="14"/>
      <c r="X736" s="14"/>
      <c r="Y736" s="14"/>
      <c r="Z736" s="14"/>
      <c r="AA736" s="14"/>
      <c r="AB736" s="14"/>
      <c r="AC736" s="14"/>
      <c r="AD736" s="14"/>
      <c r="AE736" s="14"/>
      <c r="AT736" s="255" t="s">
        <v>141</v>
      </c>
      <c r="AU736" s="255" t="s">
        <v>85</v>
      </c>
      <c r="AV736" s="14" t="s">
        <v>85</v>
      </c>
      <c r="AW736" s="14" t="s">
        <v>32</v>
      </c>
      <c r="AX736" s="14" t="s">
        <v>83</v>
      </c>
      <c r="AY736" s="255" t="s">
        <v>133</v>
      </c>
    </row>
    <row r="737" s="2" customFormat="1" ht="16.5" customHeight="1">
      <c r="A737" s="39"/>
      <c r="B737" s="40"/>
      <c r="C737" s="220" t="s">
        <v>387</v>
      </c>
      <c r="D737" s="220" t="s">
        <v>135</v>
      </c>
      <c r="E737" s="221" t="s">
        <v>287</v>
      </c>
      <c r="F737" s="222" t="s">
        <v>288</v>
      </c>
      <c r="G737" s="223" t="s">
        <v>203</v>
      </c>
      <c r="H737" s="224">
        <v>2169.1500000000001</v>
      </c>
      <c r="I737" s="225"/>
      <c r="J737" s="226">
        <f>ROUND(I737*H737,2)</f>
        <v>0</v>
      </c>
      <c r="K737" s="227"/>
      <c r="L737" s="45"/>
      <c r="M737" s="228" t="s">
        <v>1</v>
      </c>
      <c r="N737" s="229" t="s">
        <v>40</v>
      </c>
      <c r="O737" s="92"/>
      <c r="P737" s="230">
        <f>O737*H737</f>
        <v>0</v>
      </c>
      <c r="Q737" s="230">
        <v>0</v>
      </c>
      <c r="R737" s="230">
        <f>Q737*H737</f>
        <v>0</v>
      </c>
      <c r="S737" s="230">
        <v>0</v>
      </c>
      <c r="T737" s="231">
        <f>S737*H737</f>
        <v>0</v>
      </c>
      <c r="U737" s="39"/>
      <c r="V737" s="39"/>
      <c r="W737" s="39"/>
      <c r="X737" s="39"/>
      <c r="Y737" s="39"/>
      <c r="Z737" s="39"/>
      <c r="AA737" s="39"/>
      <c r="AB737" s="39"/>
      <c r="AC737" s="39"/>
      <c r="AD737" s="39"/>
      <c r="AE737" s="39"/>
      <c r="AR737" s="232" t="s">
        <v>139</v>
      </c>
      <c r="AT737" s="232" t="s">
        <v>135</v>
      </c>
      <c r="AU737" s="232" t="s">
        <v>85</v>
      </c>
      <c r="AY737" s="18" t="s">
        <v>133</v>
      </c>
      <c r="BE737" s="233">
        <f>IF(N737="základní",J737,0)</f>
        <v>0</v>
      </c>
      <c r="BF737" s="233">
        <f>IF(N737="snížená",J737,0)</f>
        <v>0</v>
      </c>
      <c r="BG737" s="233">
        <f>IF(N737="zákl. přenesená",J737,0)</f>
        <v>0</v>
      </c>
      <c r="BH737" s="233">
        <f>IF(N737="sníž. přenesená",J737,0)</f>
        <v>0</v>
      </c>
      <c r="BI737" s="233">
        <f>IF(N737="nulová",J737,0)</f>
        <v>0</v>
      </c>
      <c r="BJ737" s="18" t="s">
        <v>83</v>
      </c>
      <c r="BK737" s="233">
        <f>ROUND(I737*H737,2)</f>
        <v>0</v>
      </c>
      <c r="BL737" s="18" t="s">
        <v>139</v>
      </c>
      <c r="BM737" s="232" t="s">
        <v>1462</v>
      </c>
    </row>
    <row r="738" s="13" customFormat="1">
      <c r="A738" s="13"/>
      <c r="B738" s="234"/>
      <c r="C738" s="235"/>
      <c r="D738" s="236" t="s">
        <v>141</v>
      </c>
      <c r="E738" s="237" t="s">
        <v>1</v>
      </c>
      <c r="F738" s="238" t="s">
        <v>290</v>
      </c>
      <c r="G738" s="235"/>
      <c r="H738" s="237" t="s">
        <v>1</v>
      </c>
      <c r="I738" s="239"/>
      <c r="J738" s="235"/>
      <c r="K738" s="235"/>
      <c r="L738" s="240"/>
      <c r="M738" s="241"/>
      <c r="N738" s="242"/>
      <c r="O738" s="242"/>
      <c r="P738" s="242"/>
      <c r="Q738" s="242"/>
      <c r="R738" s="242"/>
      <c r="S738" s="242"/>
      <c r="T738" s="243"/>
      <c r="U738" s="13"/>
      <c r="V738" s="13"/>
      <c r="W738" s="13"/>
      <c r="X738" s="13"/>
      <c r="Y738" s="13"/>
      <c r="Z738" s="13"/>
      <c r="AA738" s="13"/>
      <c r="AB738" s="13"/>
      <c r="AC738" s="13"/>
      <c r="AD738" s="13"/>
      <c r="AE738" s="13"/>
      <c r="AT738" s="244" t="s">
        <v>141</v>
      </c>
      <c r="AU738" s="244" t="s">
        <v>85</v>
      </c>
      <c r="AV738" s="13" t="s">
        <v>83</v>
      </c>
      <c r="AW738" s="13" t="s">
        <v>32</v>
      </c>
      <c r="AX738" s="13" t="s">
        <v>75</v>
      </c>
      <c r="AY738" s="244" t="s">
        <v>133</v>
      </c>
    </row>
    <row r="739" s="14" customFormat="1">
      <c r="A739" s="14"/>
      <c r="B739" s="245"/>
      <c r="C739" s="246"/>
      <c r="D739" s="236" t="s">
        <v>141</v>
      </c>
      <c r="E739" s="247" t="s">
        <v>1</v>
      </c>
      <c r="F739" s="248" t="s">
        <v>1463</v>
      </c>
      <c r="G739" s="246"/>
      <c r="H739" s="249">
        <v>2169.1500000000001</v>
      </c>
      <c r="I739" s="250"/>
      <c r="J739" s="246"/>
      <c r="K739" s="246"/>
      <c r="L739" s="251"/>
      <c r="M739" s="252"/>
      <c r="N739" s="253"/>
      <c r="O739" s="253"/>
      <c r="P739" s="253"/>
      <c r="Q739" s="253"/>
      <c r="R739" s="253"/>
      <c r="S739" s="253"/>
      <c r="T739" s="254"/>
      <c r="U739" s="14"/>
      <c r="V739" s="14"/>
      <c r="W739" s="14"/>
      <c r="X739" s="14"/>
      <c r="Y739" s="14"/>
      <c r="Z739" s="14"/>
      <c r="AA739" s="14"/>
      <c r="AB739" s="14"/>
      <c r="AC739" s="14"/>
      <c r="AD739" s="14"/>
      <c r="AE739" s="14"/>
      <c r="AT739" s="255" t="s">
        <v>141</v>
      </c>
      <c r="AU739" s="255" t="s">
        <v>85</v>
      </c>
      <c r="AV739" s="14" t="s">
        <v>85</v>
      </c>
      <c r="AW739" s="14" t="s">
        <v>32</v>
      </c>
      <c r="AX739" s="14" t="s">
        <v>83</v>
      </c>
      <c r="AY739" s="255" t="s">
        <v>133</v>
      </c>
    </row>
    <row r="740" s="2" customFormat="1" ht="24.15" customHeight="1">
      <c r="A740" s="39"/>
      <c r="B740" s="40"/>
      <c r="C740" s="220" t="s">
        <v>393</v>
      </c>
      <c r="D740" s="220" t="s">
        <v>135</v>
      </c>
      <c r="E740" s="221" t="s">
        <v>293</v>
      </c>
      <c r="F740" s="222" t="s">
        <v>294</v>
      </c>
      <c r="G740" s="223" t="s">
        <v>295</v>
      </c>
      <c r="H740" s="224">
        <v>4121.3850000000002</v>
      </c>
      <c r="I740" s="225"/>
      <c r="J740" s="226">
        <f>ROUND(I740*H740,2)</f>
        <v>0</v>
      </c>
      <c r="K740" s="227"/>
      <c r="L740" s="45"/>
      <c r="M740" s="228" t="s">
        <v>1</v>
      </c>
      <c r="N740" s="229" t="s">
        <v>40</v>
      </c>
      <c r="O740" s="92"/>
      <c r="P740" s="230">
        <f>O740*H740</f>
        <v>0</v>
      </c>
      <c r="Q740" s="230">
        <v>0</v>
      </c>
      <c r="R740" s="230">
        <f>Q740*H740</f>
        <v>0</v>
      </c>
      <c r="S740" s="230">
        <v>0</v>
      </c>
      <c r="T740" s="231">
        <f>S740*H740</f>
        <v>0</v>
      </c>
      <c r="U740" s="39"/>
      <c r="V740" s="39"/>
      <c r="W740" s="39"/>
      <c r="X740" s="39"/>
      <c r="Y740" s="39"/>
      <c r="Z740" s="39"/>
      <c r="AA740" s="39"/>
      <c r="AB740" s="39"/>
      <c r="AC740" s="39"/>
      <c r="AD740" s="39"/>
      <c r="AE740" s="39"/>
      <c r="AR740" s="232" t="s">
        <v>139</v>
      </c>
      <c r="AT740" s="232" t="s">
        <v>135</v>
      </c>
      <c r="AU740" s="232" t="s">
        <v>85</v>
      </c>
      <c r="AY740" s="18" t="s">
        <v>133</v>
      </c>
      <c r="BE740" s="233">
        <f>IF(N740="základní",J740,0)</f>
        <v>0</v>
      </c>
      <c r="BF740" s="233">
        <f>IF(N740="snížená",J740,0)</f>
        <v>0</v>
      </c>
      <c r="BG740" s="233">
        <f>IF(N740="zákl. přenesená",J740,0)</f>
        <v>0</v>
      </c>
      <c r="BH740" s="233">
        <f>IF(N740="sníž. přenesená",J740,0)</f>
        <v>0</v>
      </c>
      <c r="BI740" s="233">
        <f>IF(N740="nulová",J740,0)</f>
        <v>0</v>
      </c>
      <c r="BJ740" s="18" t="s">
        <v>83</v>
      </c>
      <c r="BK740" s="233">
        <f>ROUND(I740*H740,2)</f>
        <v>0</v>
      </c>
      <c r="BL740" s="18" t="s">
        <v>139</v>
      </c>
      <c r="BM740" s="232" t="s">
        <v>1464</v>
      </c>
    </row>
    <row r="741" s="13" customFormat="1">
      <c r="A741" s="13"/>
      <c r="B741" s="234"/>
      <c r="C741" s="235"/>
      <c r="D741" s="236" t="s">
        <v>141</v>
      </c>
      <c r="E741" s="237" t="s">
        <v>1</v>
      </c>
      <c r="F741" s="238" t="s">
        <v>297</v>
      </c>
      <c r="G741" s="235"/>
      <c r="H741" s="237" t="s">
        <v>1</v>
      </c>
      <c r="I741" s="239"/>
      <c r="J741" s="235"/>
      <c r="K741" s="235"/>
      <c r="L741" s="240"/>
      <c r="M741" s="241"/>
      <c r="N741" s="242"/>
      <c r="O741" s="242"/>
      <c r="P741" s="242"/>
      <c r="Q741" s="242"/>
      <c r="R741" s="242"/>
      <c r="S741" s="242"/>
      <c r="T741" s="243"/>
      <c r="U741" s="13"/>
      <c r="V741" s="13"/>
      <c r="W741" s="13"/>
      <c r="X741" s="13"/>
      <c r="Y741" s="13"/>
      <c r="Z741" s="13"/>
      <c r="AA741" s="13"/>
      <c r="AB741" s="13"/>
      <c r="AC741" s="13"/>
      <c r="AD741" s="13"/>
      <c r="AE741" s="13"/>
      <c r="AT741" s="244" t="s">
        <v>141</v>
      </c>
      <c r="AU741" s="244" t="s">
        <v>85</v>
      </c>
      <c r="AV741" s="13" t="s">
        <v>83</v>
      </c>
      <c r="AW741" s="13" t="s">
        <v>32</v>
      </c>
      <c r="AX741" s="13" t="s">
        <v>75</v>
      </c>
      <c r="AY741" s="244" t="s">
        <v>133</v>
      </c>
    </row>
    <row r="742" s="14" customFormat="1">
      <c r="A742" s="14"/>
      <c r="B742" s="245"/>
      <c r="C742" s="246"/>
      <c r="D742" s="236" t="s">
        <v>141</v>
      </c>
      <c r="E742" s="247" t="s">
        <v>1</v>
      </c>
      <c r="F742" s="248" t="s">
        <v>1465</v>
      </c>
      <c r="G742" s="246"/>
      <c r="H742" s="249">
        <v>4121.3850000000002</v>
      </c>
      <c r="I742" s="250"/>
      <c r="J742" s="246"/>
      <c r="K742" s="246"/>
      <c r="L742" s="251"/>
      <c r="M742" s="252"/>
      <c r="N742" s="253"/>
      <c r="O742" s="253"/>
      <c r="P742" s="253"/>
      <c r="Q742" s="253"/>
      <c r="R742" s="253"/>
      <c r="S742" s="253"/>
      <c r="T742" s="254"/>
      <c r="U742" s="14"/>
      <c r="V742" s="14"/>
      <c r="W742" s="14"/>
      <c r="X742" s="14"/>
      <c r="Y742" s="14"/>
      <c r="Z742" s="14"/>
      <c r="AA742" s="14"/>
      <c r="AB742" s="14"/>
      <c r="AC742" s="14"/>
      <c r="AD742" s="14"/>
      <c r="AE742" s="14"/>
      <c r="AT742" s="255" t="s">
        <v>141</v>
      </c>
      <c r="AU742" s="255" t="s">
        <v>85</v>
      </c>
      <c r="AV742" s="14" t="s">
        <v>85</v>
      </c>
      <c r="AW742" s="14" t="s">
        <v>32</v>
      </c>
      <c r="AX742" s="14" t="s">
        <v>83</v>
      </c>
      <c r="AY742" s="255" t="s">
        <v>133</v>
      </c>
    </row>
    <row r="743" s="2" customFormat="1" ht="24.15" customHeight="1">
      <c r="A743" s="39"/>
      <c r="B743" s="40"/>
      <c r="C743" s="220" t="s">
        <v>398</v>
      </c>
      <c r="D743" s="220" t="s">
        <v>135</v>
      </c>
      <c r="E743" s="221" t="s">
        <v>300</v>
      </c>
      <c r="F743" s="222" t="s">
        <v>301</v>
      </c>
      <c r="G743" s="223" t="s">
        <v>203</v>
      </c>
      <c r="H743" s="224">
        <v>3747.5799999999999</v>
      </c>
      <c r="I743" s="225"/>
      <c r="J743" s="226">
        <f>ROUND(I743*H743,2)</f>
        <v>0</v>
      </c>
      <c r="K743" s="227"/>
      <c r="L743" s="45"/>
      <c r="M743" s="228" t="s">
        <v>1</v>
      </c>
      <c r="N743" s="229" t="s">
        <v>40</v>
      </c>
      <c r="O743" s="92"/>
      <c r="P743" s="230">
        <f>O743*H743</f>
        <v>0</v>
      </c>
      <c r="Q743" s="230">
        <v>0</v>
      </c>
      <c r="R743" s="230">
        <f>Q743*H743</f>
        <v>0</v>
      </c>
      <c r="S743" s="230">
        <v>0</v>
      </c>
      <c r="T743" s="231">
        <f>S743*H743</f>
        <v>0</v>
      </c>
      <c r="U743" s="39"/>
      <c r="V743" s="39"/>
      <c r="W743" s="39"/>
      <c r="X743" s="39"/>
      <c r="Y743" s="39"/>
      <c r="Z743" s="39"/>
      <c r="AA743" s="39"/>
      <c r="AB743" s="39"/>
      <c r="AC743" s="39"/>
      <c r="AD743" s="39"/>
      <c r="AE743" s="39"/>
      <c r="AR743" s="232" t="s">
        <v>139</v>
      </c>
      <c r="AT743" s="232" t="s">
        <v>135</v>
      </c>
      <c r="AU743" s="232" t="s">
        <v>85</v>
      </c>
      <c r="AY743" s="18" t="s">
        <v>133</v>
      </c>
      <c r="BE743" s="233">
        <f>IF(N743="základní",J743,0)</f>
        <v>0</v>
      </c>
      <c r="BF743" s="233">
        <f>IF(N743="snížená",J743,0)</f>
        <v>0</v>
      </c>
      <c r="BG743" s="233">
        <f>IF(N743="zákl. přenesená",J743,0)</f>
        <v>0</v>
      </c>
      <c r="BH743" s="233">
        <f>IF(N743="sníž. přenesená",J743,0)</f>
        <v>0</v>
      </c>
      <c r="BI743" s="233">
        <f>IF(N743="nulová",J743,0)</f>
        <v>0</v>
      </c>
      <c r="BJ743" s="18" t="s">
        <v>83</v>
      </c>
      <c r="BK743" s="233">
        <f>ROUND(I743*H743,2)</f>
        <v>0</v>
      </c>
      <c r="BL743" s="18" t="s">
        <v>139</v>
      </c>
      <c r="BM743" s="232" t="s">
        <v>1466</v>
      </c>
    </row>
    <row r="744" s="14" customFormat="1">
      <c r="A744" s="14"/>
      <c r="B744" s="245"/>
      <c r="C744" s="246"/>
      <c r="D744" s="236" t="s">
        <v>141</v>
      </c>
      <c r="E744" s="247" t="s">
        <v>1</v>
      </c>
      <c r="F744" s="248" t="s">
        <v>1467</v>
      </c>
      <c r="G744" s="246"/>
      <c r="H744" s="249">
        <v>3747.5799999999999</v>
      </c>
      <c r="I744" s="250"/>
      <c r="J744" s="246"/>
      <c r="K744" s="246"/>
      <c r="L744" s="251"/>
      <c r="M744" s="252"/>
      <c r="N744" s="253"/>
      <c r="O744" s="253"/>
      <c r="P744" s="253"/>
      <c r="Q744" s="253"/>
      <c r="R744" s="253"/>
      <c r="S744" s="253"/>
      <c r="T744" s="254"/>
      <c r="U744" s="14"/>
      <c r="V744" s="14"/>
      <c r="W744" s="14"/>
      <c r="X744" s="14"/>
      <c r="Y744" s="14"/>
      <c r="Z744" s="14"/>
      <c r="AA744" s="14"/>
      <c r="AB744" s="14"/>
      <c r="AC744" s="14"/>
      <c r="AD744" s="14"/>
      <c r="AE744" s="14"/>
      <c r="AT744" s="255" t="s">
        <v>141</v>
      </c>
      <c r="AU744" s="255" t="s">
        <v>85</v>
      </c>
      <c r="AV744" s="14" t="s">
        <v>85</v>
      </c>
      <c r="AW744" s="14" t="s">
        <v>32</v>
      </c>
      <c r="AX744" s="14" t="s">
        <v>83</v>
      </c>
      <c r="AY744" s="255" t="s">
        <v>133</v>
      </c>
    </row>
    <row r="745" s="2" customFormat="1" ht="33" customHeight="1">
      <c r="A745" s="39"/>
      <c r="B745" s="40"/>
      <c r="C745" s="220" t="s">
        <v>404</v>
      </c>
      <c r="D745" s="220" t="s">
        <v>135</v>
      </c>
      <c r="E745" s="221" t="s">
        <v>305</v>
      </c>
      <c r="F745" s="222" t="s">
        <v>306</v>
      </c>
      <c r="G745" s="223" t="s">
        <v>203</v>
      </c>
      <c r="H745" s="224">
        <v>1731.0160000000001</v>
      </c>
      <c r="I745" s="225"/>
      <c r="J745" s="226">
        <f>ROUND(I745*H745,2)</f>
        <v>0</v>
      </c>
      <c r="K745" s="227"/>
      <c r="L745" s="45"/>
      <c r="M745" s="228" t="s">
        <v>1</v>
      </c>
      <c r="N745" s="229" t="s">
        <v>40</v>
      </c>
      <c r="O745" s="92"/>
      <c r="P745" s="230">
        <f>O745*H745</f>
        <v>0</v>
      </c>
      <c r="Q745" s="230">
        <v>0</v>
      </c>
      <c r="R745" s="230">
        <f>Q745*H745</f>
        <v>0</v>
      </c>
      <c r="S745" s="230">
        <v>0</v>
      </c>
      <c r="T745" s="231">
        <f>S745*H745</f>
        <v>0</v>
      </c>
      <c r="U745" s="39"/>
      <c r="V745" s="39"/>
      <c r="W745" s="39"/>
      <c r="X745" s="39"/>
      <c r="Y745" s="39"/>
      <c r="Z745" s="39"/>
      <c r="AA745" s="39"/>
      <c r="AB745" s="39"/>
      <c r="AC745" s="39"/>
      <c r="AD745" s="39"/>
      <c r="AE745" s="39"/>
      <c r="AR745" s="232" t="s">
        <v>139</v>
      </c>
      <c r="AT745" s="232" t="s">
        <v>135</v>
      </c>
      <c r="AU745" s="232" t="s">
        <v>85</v>
      </c>
      <c r="AY745" s="18" t="s">
        <v>133</v>
      </c>
      <c r="BE745" s="233">
        <f>IF(N745="základní",J745,0)</f>
        <v>0</v>
      </c>
      <c r="BF745" s="233">
        <f>IF(N745="snížená",J745,0)</f>
        <v>0</v>
      </c>
      <c r="BG745" s="233">
        <f>IF(N745="zákl. přenesená",J745,0)</f>
        <v>0</v>
      </c>
      <c r="BH745" s="233">
        <f>IF(N745="sníž. přenesená",J745,0)</f>
        <v>0</v>
      </c>
      <c r="BI745" s="233">
        <f>IF(N745="nulová",J745,0)</f>
        <v>0</v>
      </c>
      <c r="BJ745" s="18" t="s">
        <v>83</v>
      </c>
      <c r="BK745" s="233">
        <f>ROUND(I745*H745,2)</f>
        <v>0</v>
      </c>
      <c r="BL745" s="18" t="s">
        <v>139</v>
      </c>
      <c r="BM745" s="232" t="s">
        <v>1468</v>
      </c>
    </row>
    <row r="746" s="13" customFormat="1">
      <c r="A746" s="13"/>
      <c r="B746" s="234"/>
      <c r="C746" s="235"/>
      <c r="D746" s="236" t="s">
        <v>141</v>
      </c>
      <c r="E746" s="237" t="s">
        <v>1</v>
      </c>
      <c r="F746" s="238" t="s">
        <v>308</v>
      </c>
      <c r="G746" s="235"/>
      <c r="H746" s="237" t="s">
        <v>1</v>
      </c>
      <c r="I746" s="239"/>
      <c r="J746" s="235"/>
      <c r="K746" s="235"/>
      <c r="L746" s="240"/>
      <c r="M746" s="241"/>
      <c r="N746" s="242"/>
      <c r="O746" s="242"/>
      <c r="P746" s="242"/>
      <c r="Q746" s="242"/>
      <c r="R746" s="242"/>
      <c r="S746" s="242"/>
      <c r="T746" s="243"/>
      <c r="U746" s="13"/>
      <c r="V746" s="13"/>
      <c r="W746" s="13"/>
      <c r="X746" s="13"/>
      <c r="Y746" s="13"/>
      <c r="Z746" s="13"/>
      <c r="AA746" s="13"/>
      <c r="AB746" s="13"/>
      <c r="AC746" s="13"/>
      <c r="AD746" s="13"/>
      <c r="AE746" s="13"/>
      <c r="AT746" s="244" t="s">
        <v>141</v>
      </c>
      <c r="AU746" s="244" t="s">
        <v>85</v>
      </c>
      <c r="AV746" s="13" t="s">
        <v>83</v>
      </c>
      <c r="AW746" s="13" t="s">
        <v>32</v>
      </c>
      <c r="AX746" s="13" t="s">
        <v>75</v>
      </c>
      <c r="AY746" s="244" t="s">
        <v>133</v>
      </c>
    </row>
    <row r="747" s="13" customFormat="1">
      <c r="A747" s="13"/>
      <c r="B747" s="234"/>
      <c r="C747" s="235"/>
      <c r="D747" s="236" t="s">
        <v>141</v>
      </c>
      <c r="E747" s="237" t="s">
        <v>1</v>
      </c>
      <c r="F747" s="238" t="s">
        <v>1469</v>
      </c>
      <c r="G747" s="235"/>
      <c r="H747" s="237" t="s">
        <v>1</v>
      </c>
      <c r="I747" s="239"/>
      <c r="J747" s="235"/>
      <c r="K747" s="235"/>
      <c r="L747" s="240"/>
      <c r="M747" s="241"/>
      <c r="N747" s="242"/>
      <c r="O747" s="242"/>
      <c r="P747" s="242"/>
      <c r="Q747" s="242"/>
      <c r="R747" s="242"/>
      <c r="S747" s="242"/>
      <c r="T747" s="243"/>
      <c r="U747" s="13"/>
      <c r="V747" s="13"/>
      <c r="W747" s="13"/>
      <c r="X747" s="13"/>
      <c r="Y747" s="13"/>
      <c r="Z747" s="13"/>
      <c r="AA747" s="13"/>
      <c r="AB747" s="13"/>
      <c r="AC747" s="13"/>
      <c r="AD747" s="13"/>
      <c r="AE747" s="13"/>
      <c r="AT747" s="244" t="s">
        <v>141</v>
      </c>
      <c r="AU747" s="244" t="s">
        <v>85</v>
      </c>
      <c r="AV747" s="13" t="s">
        <v>83</v>
      </c>
      <c r="AW747" s="13" t="s">
        <v>32</v>
      </c>
      <c r="AX747" s="13" t="s">
        <v>75</v>
      </c>
      <c r="AY747" s="244" t="s">
        <v>133</v>
      </c>
    </row>
    <row r="748" s="14" customFormat="1">
      <c r="A748" s="14"/>
      <c r="B748" s="245"/>
      <c r="C748" s="246"/>
      <c r="D748" s="236" t="s">
        <v>141</v>
      </c>
      <c r="E748" s="247" t="s">
        <v>1</v>
      </c>
      <c r="F748" s="248" t="s">
        <v>1470</v>
      </c>
      <c r="G748" s="246"/>
      <c r="H748" s="249">
        <v>1015.226</v>
      </c>
      <c r="I748" s="250"/>
      <c r="J748" s="246"/>
      <c r="K748" s="246"/>
      <c r="L748" s="251"/>
      <c r="M748" s="252"/>
      <c r="N748" s="253"/>
      <c r="O748" s="253"/>
      <c r="P748" s="253"/>
      <c r="Q748" s="253"/>
      <c r="R748" s="253"/>
      <c r="S748" s="253"/>
      <c r="T748" s="254"/>
      <c r="U748" s="14"/>
      <c r="V748" s="14"/>
      <c r="W748" s="14"/>
      <c r="X748" s="14"/>
      <c r="Y748" s="14"/>
      <c r="Z748" s="14"/>
      <c r="AA748" s="14"/>
      <c r="AB748" s="14"/>
      <c r="AC748" s="14"/>
      <c r="AD748" s="14"/>
      <c r="AE748" s="14"/>
      <c r="AT748" s="255" t="s">
        <v>141</v>
      </c>
      <c r="AU748" s="255" t="s">
        <v>85</v>
      </c>
      <c r="AV748" s="14" t="s">
        <v>85</v>
      </c>
      <c r="AW748" s="14" t="s">
        <v>32</v>
      </c>
      <c r="AX748" s="14" t="s">
        <v>75</v>
      </c>
      <c r="AY748" s="255" t="s">
        <v>133</v>
      </c>
    </row>
    <row r="749" s="13" customFormat="1">
      <c r="A749" s="13"/>
      <c r="B749" s="234"/>
      <c r="C749" s="235"/>
      <c r="D749" s="236" t="s">
        <v>141</v>
      </c>
      <c r="E749" s="237" t="s">
        <v>1</v>
      </c>
      <c r="F749" s="238" t="s">
        <v>1471</v>
      </c>
      <c r="G749" s="235"/>
      <c r="H749" s="237" t="s">
        <v>1</v>
      </c>
      <c r="I749" s="239"/>
      <c r="J749" s="235"/>
      <c r="K749" s="235"/>
      <c r="L749" s="240"/>
      <c r="M749" s="241"/>
      <c r="N749" s="242"/>
      <c r="O749" s="242"/>
      <c r="P749" s="242"/>
      <c r="Q749" s="242"/>
      <c r="R749" s="242"/>
      <c r="S749" s="242"/>
      <c r="T749" s="243"/>
      <c r="U749" s="13"/>
      <c r="V749" s="13"/>
      <c r="W749" s="13"/>
      <c r="X749" s="13"/>
      <c r="Y749" s="13"/>
      <c r="Z749" s="13"/>
      <c r="AA749" s="13"/>
      <c r="AB749" s="13"/>
      <c r="AC749" s="13"/>
      <c r="AD749" s="13"/>
      <c r="AE749" s="13"/>
      <c r="AT749" s="244" t="s">
        <v>141</v>
      </c>
      <c r="AU749" s="244" t="s">
        <v>85</v>
      </c>
      <c r="AV749" s="13" t="s">
        <v>83</v>
      </c>
      <c r="AW749" s="13" t="s">
        <v>32</v>
      </c>
      <c r="AX749" s="13" t="s">
        <v>75</v>
      </c>
      <c r="AY749" s="244" t="s">
        <v>133</v>
      </c>
    </row>
    <row r="750" s="14" customFormat="1">
      <c r="A750" s="14"/>
      <c r="B750" s="245"/>
      <c r="C750" s="246"/>
      <c r="D750" s="236" t="s">
        <v>141</v>
      </c>
      <c r="E750" s="247" t="s">
        <v>1</v>
      </c>
      <c r="F750" s="248" t="s">
        <v>1472</v>
      </c>
      <c r="G750" s="246"/>
      <c r="H750" s="249">
        <v>583.37800000000004</v>
      </c>
      <c r="I750" s="250"/>
      <c r="J750" s="246"/>
      <c r="K750" s="246"/>
      <c r="L750" s="251"/>
      <c r="M750" s="252"/>
      <c r="N750" s="253"/>
      <c r="O750" s="253"/>
      <c r="P750" s="253"/>
      <c r="Q750" s="253"/>
      <c r="R750" s="253"/>
      <c r="S750" s="253"/>
      <c r="T750" s="254"/>
      <c r="U750" s="14"/>
      <c r="V750" s="14"/>
      <c r="W750" s="14"/>
      <c r="X750" s="14"/>
      <c r="Y750" s="14"/>
      <c r="Z750" s="14"/>
      <c r="AA750" s="14"/>
      <c r="AB750" s="14"/>
      <c r="AC750" s="14"/>
      <c r="AD750" s="14"/>
      <c r="AE750" s="14"/>
      <c r="AT750" s="255" t="s">
        <v>141</v>
      </c>
      <c r="AU750" s="255" t="s">
        <v>85</v>
      </c>
      <c r="AV750" s="14" t="s">
        <v>85</v>
      </c>
      <c r="AW750" s="14" t="s">
        <v>32</v>
      </c>
      <c r="AX750" s="14" t="s">
        <v>75</v>
      </c>
      <c r="AY750" s="255" t="s">
        <v>133</v>
      </c>
    </row>
    <row r="751" s="13" customFormat="1">
      <c r="A751" s="13"/>
      <c r="B751" s="234"/>
      <c r="C751" s="235"/>
      <c r="D751" s="236" t="s">
        <v>141</v>
      </c>
      <c r="E751" s="237" t="s">
        <v>1</v>
      </c>
      <c r="F751" s="238" t="s">
        <v>1473</v>
      </c>
      <c r="G751" s="235"/>
      <c r="H751" s="237" t="s">
        <v>1</v>
      </c>
      <c r="I751" s="239"/>
      <c r="J751" s="235"/>
      <c r="K751" s="235"/>
      <c r="L751" s="240"/>
      <c r="M751" s="241"/>
      <c r="N751" s="242"/>
      <c r="O751" s="242"/>
      <c r="P751" s="242"/>
      <c r="Q751" s="242"/>
      <c r="R751" s="242"/>
      <c r="S751" s="242"/>
      <c r="T751" s="243"/>
      <c r="U751" s="13"/>
      <c r="V751" s="13"/>
      <c r="W751" s="13"/>
      <c r="X751" s="13"/>
      <c r="Y751" s="13"/>
      <c r="Z751" s="13"/>
      <c r="AA751" s="13"/>
      <c r="AB751" s="13"/>
      <c r="AC751" s="13"/>
      <c r="AD751" s="13"/>
      <c r="AE751" s="13"/>
      <c r="AT751" s="244" t="s">
        <v>141</v>
      </c>
      <c r="AU751" s="244" t="s">
        <v>85</v>
      </c>
      <c r="AV751" s="13" t="s">
        <v>83</v>
      </c>
      <c r="AW751" s="13" t="s">
        <v>32</v>
      </c>
      <c r="AX751" s="13" t="s">
        <v>75</v>
      </c>
      <c r="AY751" s="244" t="s">
        <v>133</v>
      </c>
    </row>
    <row r="752" s="14" customFormat="1">
      <c r="A752" s="14"/>
      <c r="B752" s="245"/>
      <c r="C752" s="246"/>
      <c r="D752" s="236" t="s">
        <v>141</v>
      </c>
      <c r="E752" s="247" t="s">
        <v>1</v>
      </c>
      <c r="F752" s="248" t="s">
        <v>1474</v>
      </c>
      <c r="G752" s="246"/>
      <c r="H752" s="249">
        <v>132.41200000000001</v>
      </c>
      <c r="I752" s="250"/>
      <c r="J752" s="246"/>
      <c r="K752" s="246"/>
      <c r="L752" s="251"/>
      <c r="M752" s="252"/>
      <c r="N752" s="253"/>
      <c r="O752" s="253"/>
      <c r="P752" s="253"/>
      <c r="Q752" s="253"/>
      <c r="R752" s="253"/>
      <c r="S752" s="253"/>
      <c r="T752" s="254"/>
      <c r="U752" s="14"/>
      <c r="V752" s="14"/>
      <c r="W752" s="14"/>
      <c r="X752" s="14"/>
      <c r="Y752" s="14"/>
      <c r="Z752" s="14"/>
      <c r="AA752" s="14"/>
      <c r="AB752" s="14"/>
      <c r="AC752" s="14"/>
      <c r="AD752" s="14"/>
      <c r="AE752" s="14"/>
      <c r="AT752" s="255" t="s">
        <v>141</v>
      </c>
      <c r="AU752" s="255" t="s">
        <v>85</v>
      </c>
      <c r="AV752" s="14" t="s">
        <v>85</v>
      </c>
      <c r="AW752" s="14" t="s">
        <v>32</v>
      </c>
      <c r="AX752" s="14" t="s">
        <v>75</v>
      </c>
      <c r="AY752" s="255" t="s">
        <v>133</v>
      </c>
    </row>
    <row r="753" s="15" customFormat="1">
      <c r="A753" s="15"/>
      <c r="B753" s="256"/>
      <c r="C753" s="257"/>
      <c r="D753" s="236" t="s">
        <v>141</v>
      </c>
      <c r="E753" s="258" t="s">
        <v>1</v>
      </c>
      <c r="F753" s="259" t="s">
        <v>152</v>
      </c>
      <c r="G753" s="257"/>
      <c r="H753" s="260">
        <v>1731.0160000000001</v>
      </c>
      <c r="I753" s="261"/>
      <c r="J753" s="257"/>
      <c r="K753" s="257"/>
      <c r="L753" s="262"/>
      <c r="M753" s="263"/>
      <c r="N753" s="264"/>
      <c r="O753" s="264"/>
      <c r="P753" s="264"/>
      <c r="Q753" s="264"/>
      <c r="R753" s="264"/>
      <c r="S753" s="264"/>
      <c r="T753" s="265"/>
      <c r="U753" s="15"/>
      <c r="V753" s="15"/>
      <c r="W753" s="15"/>
      <c r="X753" s="15"/>
      <c r="Y753" s="15"/>
      <c r="Z753" s="15"/>
      <c r="AA753" s="15"/>
      <c r="AB753" s="15"/>
      <c r="AC753" s="15"/>
      <c r="AD753" s="15"/>
      <c r="AE753" s="15"/>
      <c r="AT753" s="266" t="s">
        <v>141</v>
      </c>
      <c r="AU753" s="266" t="s">
        <v>85</v>
      </c>
      <c r="AV753" s="15" t="s">
        <v>139</v>
      </c>
      <c r="AW753" s="15" t="s">
        <v>32</v>
      </c>
      <c r="AX753" s="15" t="s">
        <v>83</v>
      </c>
      <c r="AY753" s="266" t="s">
        <v>133</v>
      </c>
    </row>
    <row r="754" s="2" customFormat="1" ht="16.5" customHeight="1">
      <c r="A754" s="39"/>
      <c r="B754" s="40"/>
      <c r="C754" s="278" t="s">
        <v>410</v>
      </c>
      <c r="D754" s="278" t="s">
        <v>312</v>
      </c>
      <c r="E754" s="279" t="s">
        <v>313</v>
      </c>
      <c r="F754" s="280" t="s">
        <v>314</v>
      </c>
      <c r="G754" s="281" t="s">
        <v>295</v>
      </c>
      <c r="H754" s="282">
        <v>3288.9299999999998</v>
      </c>
      <c r="I754" s="283"/>
      <c r="J754" s="284">
        <f>ROUND(I754*H754,2)</f>
        <v>0</v>
      </c>
      <c r="K754" s="285"/>
      <c r="L754" s="286"/>
      <c r="M754" s="287" t="s">
        <v>1</v>
      </c>
      <c r="N754" s="288" t="s">
        <v>40</v>
      </c>
      <c r="O754" s="92"/>
      <c r="P754" s="230">
        <f>O754*H754</f>
        <v>0</v>
      </c>
      <c r="Q754" s="230">
        <v>1</v>
      </c>
      <c r="R754" s="230">
        <f>Q754*H754</f>
        <v>3288.9299999999998</v>
      </c>
      <c r="S754" s="230">
        <v>0</v>
      </c>
      <c r="T754" s="231">
        <f>S754*H754</f>
        <v>0</v>
      </c>
      <c r="U754" s="39"/>
      <c r="V754" s="39"/>
      <c r="W754" s="39"/>
      <c r="X754" s="39"/>
      <c r="Y754" s="39"/>
      <c r="Z754" s="39"/>
      <c r="AA754" s="39"/>
      <c r="AB754" s="39"/>
      <c r="AC754" s="39"/>
      <c r="AD754" s="39"/>
      <c r="AE754" s="39"/>
      <c r="AR754" s="232" t="s">
        <v>187</v>
      </c>
      <c r="AT754" s="232" t="s">
        <v>312</v>
      </c>
      <c r="AU754" s="232" t="s">
        <v>85</v>
      </c>
      <c r="AY754" s="18" t="s">
        <v>133</v>
      </c>
      <c r="BE754" s="233">
        <f>IF(N754="základní",J754,0)</f>
        <v>0</v>
      </c>
      <c r="BF754" s="233">
        <f>IF(N754="snížená",J754,0)</f>
        <v>0</v>
      </c>
      <c r="BG754" s="233">
        <f>IF(N754="zákl. přenesená",J754,0)</f>
        <v>0</v>
      </c>
      <c r="BH754" s="233">
        <f>IF(N754="sníž. přenesená",J754,0)</f>
        <v>0</v>
      </c>
      <c r="BI754" s="233">
        <f>IF(N754="nulová",J754,0)</f>
        <v>0</v>
      </c>
      <c r="BJ754" s="18" t="s">
        <v>83</v>
      </c>
      <c r="BK754" s="233">
        <f>ROUND(I754*H754,2)</f>
        <v>0</v>
      </c>
      <c r="BL754" s="18" t="s">
        <v>139</v>
      </c>
      <c r="BM754" s="232" t="s">
        <v>1475</v>
      </c>
    </row>
    <row r="755" s="14" customFormat="1">
      <c r="A755" s="14"/>
      <c r="B755" s="245"/>
      <c r="C755" s="246"/>
      <c r="D755" s="236" t="s">
        <v>141</v>
      </c>
      <c r="E755" s="247" t="s">
        <v>1</v>
      </c>
      <c r="F755" s="248" t="s">
        <v>1476</v>
      </c>
      <c r="G755" s="246"/>
      <c r="H755" s="249">
        <v>3288.9299999999998</v>
      </c>
      <c r="I755" s="250"/>
      <c r="J755" s="246"/>
      <c r="K755" s="246"/>
      <c r="L755" s="251"/>
      <c r="M755" s="252"/>
      <c r="N755" s="253"/>
      <c r="O755" s="253"/>
      <c r="P755" s="253"/>
      <c r="Q755" s="253"/>
      <c r="R755" s="253"/>
      <c r="S755" s="253"/>
      <c r="T755" s="254"/>
      <c r="U755" s="14"/>
      <c r="V755" s="14"/>
      <c r="W755" s="14"/>
      <c r="X755" s="14"/>
      <c r="Y755" s="14"/>
      <c r="Z755" s="14"/>
      <c r="AA755" s="14"/>
      <c r="AB755" s="14"/>
      <c r="AC755" s="14"/>
      <c r="AD755" s="14"/>
      <c r="AE755" s="14"/>
      <c r="AT755" s="255" t="s">
        <v>141</v>
      </c>
      <c r="AU755" s="255" t="s">
        <v>85</v>
      </c>
      <c r="AV755" s="14" t="s">
        <v>85</v>
      </c>
      <c r="AW755" s="14" t="s">
        <v>32</v>
      </c>
      <c r="AX755" s="14" t="s">
        <v>83</v>
      </c>
      <c r="AY755" s="255" t="s">
        <v>133</v>
      </c>
    </row>
    <row r="756" s="2" customFormat="1" ht="33" customHeight="1">
      <c r="A756" s="39"/>
      <c r="B756" s="40"/>
      <c r="C756" s="220" t="s">
        <v>415</v>
      </c>
      <c r="D756" s="220" t="s">
        <v>135</v>
      </c>
      <c r="E756" s="221" t="s">
        <v>979</v>
      </c>
      <c r="F756" s="222" t="s">
        <v>980</v>
      </c>
      <c r="G756" s="223" t="s">
        <v>138</v>
      </c>
      <c r="H756" s="224">
        <v>499.83999999999998</v>
      </c>
      <c r="I756" s="225"/>
      <c r="J756" s="226">
        <f>ROUND(I756*H756,2)</f>
        <v>0</v>
      </c>
      <c r="K756" s="227"/>
      <c r="L756" s="45"/>
      <c r="M756" s="228" t="s">
        <v>1</v>
      </c>
      <c r="N756" s="229" t="s">
        <v>40</v>
      </c>
      <c r="O756" s="92"/>
      <c r="P756" s="230">
        <f>O756*H756</f>
        <v>0</v>
      </c>
      <c r="Q756" s="230">
        <v>0</v>
      </c>
      <c r="R756" s="230">
        <f>Q756*H756</f>
        <v>0</v>
      </c>
      <c r="S756" s="230">
        <v>0</v>
      </c>
      <c r="T756" s="231">
        <f>S756*H756</f>
        <v>0</v>
      </c>
      <c r="U756" s="39"/>
      <c r="V756" s="39"/>
      <c r="W756" s="39"/>
      <c r="X756" s="39"/>
      <c r="Y756" s="39"/>
      <c r="Z756" s="39"/>
      <c r="AA756" s="39"/>
      <c r="AB756" s="39"/>
      <c r="AC756" s="39"/>
      <c r="AD756" s="39"/>
      <c r="AE756" s="39"/>
      <c r="AR756" s="232" t="s">
        <v>139</v>
      </c>
      <c r="AT756" s="232" t="s">
        <v>135</v>
      </c>
      <c r="AU756" s="232" t="s">
        <v>85</v>
      </c>
      <c r="AY756" s="18" t="s">
        <v>133</v>
      </c>
      <c r="BE756" s="233">
        <f>IF(N756="základní",J756,0)</f>
        <v>0</v>
      </c>
      <c r="BF756" s="233">
        <f>IF(N756="snížená",J756,0)</f>
        <v>0</v>
      </c>
      <c r="BG756" s="233">
        <f>IF(N756="zákl. přenesená",J756,0)</f>
        <v>0</v>
      </c>
      <c r="BH756" s="233">
        <f>IF(N756="sníž. přenesená",J756,0)</f>
        <v>0</v>
      </c>
      <c r="BI756" s="233">
        <f>IF(N756="nulová",J756,0)</f>
        <v>0</v>
      </c>
      <c r="BJ756" s="18" t="s">
        <v>83</v>
      </c>
      <c r="BK756" s="233">
        <f>ROUND(I756*H756,2)</f>
        <v>0</v>
      </c>
      <c r="BL756" s="18" t="s">
        <v>139</v>
      </c>
      <c r="BM756" s="232" t="s">
        <v>1477</v>
      </c>
    </row>
    <row r="757" s="13" customFormat="1">
      <c r="A757" s="13"/>
      <c r="B757" s="234"/>
      <c r="C757" s="235"/>
      <c r="D757" s="236" t="s">
        <v>141</v>
      </c>
      <c r="E757" s="237" t="s">
        <v>1</v>
      </c>
      <c r="F757" s="238" t="s">
        <v>1197</v>
      </c>
      <c r="G757" s="235"/>
      <c r="H757" s="237" t="s">
        <v>1</v>
      </c>
      <c r="I757" s="239"/>
      <c r="J757" s="235"/>
      <c r="K757" s="235"/>
      <c r="L757" s="240"/>
      <c r="M757" s="241"/>
      <c r="N757" s="242"/>
      <c r="O757" s="242"/>
      <c r="P757" s="242"/>
      <c r="Q757" s="242"/>
      <c r="R757" s="242"/>
      <c r="S757" s="242"/>
      <c r="T757" s="243"/>
      <c r="U757" s="13"/>
      <c r="V757" s="13"/>
      <c r="W757" s="13"/>
      <c r="X757" s="13"/>
      <c r="Y757" s="13"/>
      <c r="Z757" s="13"/>
      <c r="AA757" s="13"/>
      <c r="AB757" s="13"/>
      <c r="AC757" s="13"/>
      <c r="AD757" s="13"/>
      <c r="AE757" s="13"/>
      <c r="AT757" s="244" t="s">
        <v>141</v>
      </c>
      <c r="AU757" s="244" t="s">
        <v>85</v>
      </c>
      <c r="AV757" s="13" t="s">
        <v>83</v>
      </c>
      <c r="AW757" s="13" t="s">
        <v>32</v>
      </c>
      <c r="AX757" s="13" t="s">
        <v>75</v>
      </c>
      <c r="AY757" s="244" t="s">
        <v>133</v>
      </c>
    </row>
    <row r="758" s="14" customFormat="1">
      <c r="A758" s="14"/>
      <c r="B758" s="245"/>
      <c r="C758" s="246"/>
      <c r="D758" s="236" t="s">
        <v>141</v>
      </c>
      <c r="E758" s="247" t="s">
        <v>1</v>
      </c>
      <c r="F758" s="248" t="s">
        <v>1478</v>
      </c>
      <c r="G758" s="246"/>
      <c r="H758" s="249">
        <v>499.83999999999998</v>
      </c>
      <c r="I758" s="250"/>
      <c r="J758" s="246"/>
      <c r="K758" s="246"/>
      <c r="L758" s="251"/>
      <c r="M758" s="252"/>
      <c r="N758" s="253"/>
      <c r="O758" s="253"/>
      <c r="P758" s="253"/>
      <c r="Q758" s="253"/>
      <c r="R758" s="253"/>
      <c r="S758" s="253"/>
      <c r="T758" s="254"/>
      <c r="U758" s="14"/>
      <c r="V758" s="14"/>
      <c r="W758" s="14"/>
      <c r="X758" s="14"/>
      <c r="Y758" s="14"/>
      <c r="Z758" s="14"/>
      <c r="AA758" s="14"/>
      <c r="AB758" s="14"/>
      <c r="AC758" s="14"/>
      <c r="AD758" s="14"/>
      <c r="AE758" s="14"/>
      <c r="AT758" s="255" t="s">
        <v>141</v>
      </c>
      <c r="AU758" s="255" t="s">
        <v>85</v>
      </c>
      <c r="AV758" s="14" t="s">
        <v>85</v>
      </c>
      <c r="AW758" s="14" t="s">
        <v>32</v>
      </c>
      <c r="AX758" s="14" t="s">
        <v>83</v>
      </c>
      <c r="AY758" s="255" t="s">
        <v>133</v>
      </c>
    </row>
    <row r="759" s="2" customFormat="1" ht="24.15" customHeight="1">
      <c r="A759" s="39"/>
      <c r="B759" s="40"/>
      <c r="C759" s="220" t="s">
        <v>420</v>
      </c>
      <c r="D759" s="220" t="s">
        <v>135</v>
      </c>
      <c r="E759" s="221" t="s">
        <v>983</v>
      </c>
      <c r="F759" s="222" t="s">
        <v>984</v>
      </c>
      <c r="G759" s="223" t="s">
        <v>138</v>
      </c>
      <c r="H759" s="224">
        <v>499.83999999999998</v>
      </c>
      <c r="I759" s="225"/>
      <c r="J759" s="226">
        <f>ROUND(I759*H759,2)</f>
        <v>0</v>
      </c>
      <c r="K759" s="227"/>
      <c r="L759" s="45"/>
      <c r="M759" s="228" t="s">
        <v>1</v>
      </c>
      <c r="N759" s="229" t="s">
        <v>40</v>
      </c>
      <c r="O759" s="92"/>
      <c r="P759" s="230">
        <f>O759*H759</f>
        <v>0</v>
      </c>
      <c r="Q759" s="230">
        <v>0</v>
      </c>
      <c r="R759" s="230">
        <f>Q759*H759</f>
        <v>0</v>
      </c>
      <c r="S759" s="230">
        <v>0</v>
      </c>
      <c r="T759" s="231">
        <f>S759*H759</f>
        <v>0</v>
      </c>
      <c r="U759" s="39"/>
      <c r="V759" s="39"/>
      <c r="W759" s="39"/>
      <c r="X759" s="39"/>
      <c r="Y759" s="39"/>
      <c r="Z759" s="39"/>
      <c r="AA759" s="39"/>
      <c r="AB759" s="39"/>
      <c r="AC759" s="39"/>
      <c r="AD759" s="39"/>
      <c r="AE759" s="39"/>
      <c r="AR759" s="232" t="s">
        <v>139</v>
      </c>
      <c r="AT759" s="232" t="s">
        <v>135</v>
      </c>
      <c r="AU759" s="232" t="s">
        <v>85</v>
      </c>
      <c r="AY759" s="18" t="s">
        <v>133</v>
      </c>
      <c r="BE759" s="233">
        <f>IF(N759="základní",J759,0)</f>
        <v>0</v>
      </c>
      <c r="BF759" s="233">
        <f>IF(N759="snížená",J759,0)</f>
        <v>0</v>
      </c>
      <c r="BG759" s="233">
        <f>IF(N759="zákl. přenesená",J759,0)</f>
        <v>0</v>
      </c>
      <c r="BH759" s="233">
        <f>IF(N759="sníž. přenesená",J759,0)</f>
        <v>0</v>
      </c>
      <c r="BI759" s="233">
        <f>IF(N759="nulová",J759,0)</f>
        <v>0</v>
      </c>
      <c r="BJ759" s="18" t="s">
        <v>83</v>
      </c>
      <c r="BK759" s="233">
        <f>ROUND(I759*H759,2)</f>
        <v>0</v>
      </c>
      <c r="BL759" s="18" t="s">
        <v>139</v>
      </c>
      <c r="BM759" s="232" t="s">
        <v>1479</v>
      </c>
    </row>
    <row r="760" s="14" customFormat="1">
      <c r="A760" s="14"/>
      <c r="B760" s="245"/>
      <c r="C760" s="246"/>
      <c r="D760" s="236" t="s">
        <v>141</v>
      </c>
      <c r="E760" s="247" t="s">
        <v>1</v>
      </c>
      <c r="F760" s="248" t="s">
        <v>1480</v>
      </c>
      <c r="G760" s="246"/>
      <c r="H760" s="249">
        <v>499.83999999999998</v>
      </c>
      <c r="I760" s="250"/>
      <c r="J760" s="246"/>
      <c r="K760" s="246"/>
      <c r="L760" s="251"/>
      <c r="M760" s="252"/>
      <c r="N760" s="253"/>
      <c r="O760" s="253"/>
      <c r="P760" s="253"/>
      <c r="Q760" s="253"/>
      <c r="R760" s="253"/>
      <c r="S760" s="253"/>
      <c r="T760" s="254"/>
      <c r="U760" s="14"/>
      <c r="V760" s="14"/>
      <c r="W760" s="14"/>
      <c r="X760" s="14"/>
      <c r="Y760" s="14"/>
      <c r="Z760" s="14"/>
      <c r="AA760" s="14"/>
      <c r="AB760" s="14"/>
      <c r="AC760" s="14"/>
      <c r="AD760" s="14"/>
      <c r="AE760" s="14"/>
      <c r="AT760" s="255" t="s">
        <v>141</v>
      </c>
      <c r="AU760" s="255" t="s">
        <v>85</v>
      </c>
      <c r="AV760" s="14" t="s">
        <v>85</v>
      </c>
      <c r="AW760" s="14" t="s">
        <v>32</v>
      </c>
      <c r="AX760" s="14" t="s">
        <v>83</v>
      </c>
      <c r="AY760" s="255" t="s">
        <v>133</v>
      </c>
    </row>
    <row r="761" s="2" customFormat="1" ht="16.5" customHeight="1">
      <c r="A761" s="39"/>
      <c r="B761" s="40"/>
      <c r="C761" s="278" t="s">
        <v>425</v>
      </c>
      <c r="D761" s="278" t="s">
        <v>312</v>
      </c>
      <c r="E761" s="279" t="s">
        <v>987</v>
      </c>
      <c r="F761" s="280" t="s">
        <v>988</v>
      </c>
      <c r="G761" s="281" t="s">
        <v>989</v>
      </c>
      <c r="H761" s="282">
        <v>12.496</v>
      </c>
      <c r="I761" s="283"/>
      <c r="J761" s="284">
        <f>ROUND(I761*H761,2)</f>
        <v>0</v>
      </c>
      <c r="K761" s="285"/>
      <c r="L761" s="286"/>
      <c r="M761" s="287" t="s">
        <v>1</v>
      </c>
      <c r="N761" s="288" t="s">
        <v>40</v>
      </c>
      <c r="O761" s="92"/>
      <c r="P761" s="230">
        <f>O761*H761</f>
        <v>0</v>
      </c>
      <c r="Q761" s="230">
        <v>0.001</v>
      </c>
      <c r="R761" s="230">
        <f>Q761*H761</f>
        <v>0.012496</v>
      </c>
      <c r="S761" s="230">
        <v>0</v>
      </c>
      <c r="T761" s="231">
        <f>S761*H761</f>
        <v>0</v>
      </c>
      <c r="U761" s="39"/>
      <c r="V761" s="39"/>
      <c r="W761" s="39"/>
      <c r="X761" s="39"/>
      <c r="Y761" s="39"/>
      <c r="Z761" s="39"/>
      <c r="AA761" s="39"/>
      <c r="AB761" s="39"/>
      <c r="AC761" s="39"/>
      <c r="AD761" s="39"/>
      <c r="AE761" s="39"/>
      <c r="AR761" s="232" t="s">
        <v>187</v>
      </c>
      <c r="AT761" s="232" t="s">
        <v>312</v>
      </c>
      <c r="AU761" s="232" t="s">
        <v>85</v>
      </c>
      <c r="AY761" s="18" t="s">
        <v>133</v>
      </c>
      <c r="BE761" s="233">
        <f>IF(N761="základní",J761,0)</f>
        <v>0</v>
      </c>
      <c r="BF761" s="233">
        <f>IF(N761="snížená",J761,0)</f>
        <v>0</v>
      </c>
      <c r="BG761" s="233">
        <f>IF(N761="zákl. přenesená",J761,0)</f>
        <v>0</v>
      </c>
      <c r="BH761" s="233">
        <f>IF(N761="sníž. přenesená",J761,0)</f>
        <v>0</v>
      </c>
      <c r="BI761" s="233">
        <f>IF(N761="nulová",J761,0)</f>
        <v>0</v>
      </c>
      <c r="BJ761" s="18" t="s">
        <v>83</v>
      </c>
      <c r="BK761" s="233">
        <f>ROUND(I761*H761,2)</f>
        <v>0</v>
      </c>
      <c r="BL761" s="18" t="s">
        <v>139</v>
      </c>
      <c r="BM761" s="232" t="s">
        <v>1481</v>
      </c>
    </row>
    <row r="762" s="14" customFormat="1">
      <c r="A762" s="14"/>
      <c r="B762" s="245"/>
      <c r="C762" s="246"/>
      <c r="D762" s="236" t="s">
        <v>141</v>
      </c>
      <c r="E762" s="247" t="s">
        <v>1</v>
      </c>
      <c r="F762" s="248" t="s">
        <v>1482</v>
      </c>
      <c r="G762" s="246"/>
      <c r="H762" s="249">
        <v>12.496</v>
      </c>
      <c r="I762" s="250"/>
      <c r="J762" s="246"/>
      <c r="K762" s="246"/>
      <c r="L762" s="251"/>
      <c r="M762" s="252"/>
      <c r="N762" s="253"/>
      <c r="O762" s="253"/>
      <c r="P762" s="253"/>
      <c r="Q762" s="253"/>
      <c r="R762" s="253"/>
      <c r="S762" s="253"/>
      <c r="T762" s="254"/>
      <c r="U762" s="14"/>
      <c r="V762" s="14"/>
      <c r="W762" s="14"/>
      <c r="X762" s="14"/>
      <c r="Y762" s="14"/>
      <c r="Z762" s="14"/>
      <c r="AA762" s="14"/>
      <c r="AB762" s="14"/>
      <c r="AC762" s="14"/>
      <c r="AD762" s="14"/>
      <c r="AE762" s="14"/>
      <c r="AT762" s="255" t="s">
        <v>141</v>
      </c>
      <c r="AU762" s="255" t="s">
        <v>85</v>
      </c>
      <c r="AV762" s="14" t="s">
        <v>85</v>
      </c>
      <c r="AW762" s="14" t="s">
        <v>32</v>
      </c>
      <c r="AX762" s="14" t="s">
        <v>83</v>
      </c>
      <c r="AY762" s="255" t="s">
        <v>133</v>
      </c>
    </row>
    <row r="763" s="12" customFormat="1" ht="22.8" customHeight="1">
      <c r="A763" s="12"/>
      <c r="B763" s="204"/>
      <c r="C763" s="205"/>
      <c r="D763" s="206" t="s">
        <v>74</v>
      </c>
      <c r="E763" s="218" t="s">
        <v>139</v>
      </c>
      <c r="F763" s="218" t="s">
        <v>317</v>
      </c>
      <c r="G763" s="205"/>
      <c r="H763" s="205"/>
      <c r="I763" s="208"/>
      <c r="J763" s="219">
        <f>BK763</f>
        <v>0</v>
      </c>
      <c r="K763" s="205"/>
      <c r="L763" s="210"/>
      <c r="M763" s="211"/>
      <c r="N763" s="212"/>
      <c r="O763" s="212"/>
      <c r="P763" s="213">
        <f>SUM(P764:P779)</f>
        <v>0</v>
      </c>
      <c r="Q763" s="212"/>
      <c r="R763" s="213">
        <f>SUM(R764:R779)</f>
        <v>823.20839223999997</v>
      </c>
      <c r="S763" s="212"/>
      <c r="T763" s="214">
        <f>SUM(T764:T779)</f>
        <v>0</v>
      </c>
      <c r="U763" s="12"/>
      <c r="V763" s="12"/>
      <c r="W763" s="12"/>
      <c r="X763" s="12"/>
      <c r="Y763" s="12"/>
      <c r="Z763" s="12"/>
      <c r="AA763" s="12"/>
      <c r="AB763" s="12"/>
      <c r="AC763" s="12"/>
      <c r="AD763" s="12"/>
      <c r="AE763" s="12"/>
      <c r="AR763" s="215" t="s">
        <v>83</v>
      </c>
      <c r="AT763" s="216" t="s">
        <v>74</v>
      </c>
      <c r="AU763" s="216" t="s">
        <v>83</v>
      </c>
      <c r="AY763" s="215" t="s">
        <v>133</v>
      </c>
      <c r="BK763" s="217">
        <f>SUM(BK764:BK779)</f>
        <v>0</v>
      </c>
    </row>
    <row r="764" s="2" customFormat="1" ht="16.5" customHeight="1">
      <c r="A764" s="39"/>
      <c r="B764" s="40"/>
      <c r="C764" s="220" t="s">
        <v>431</v>
      </c>
      <c r="D764" s="220" t="s">
        <v>135</v>
      </c>
      <c r="E764" s="221" t="s">
        <v>319</v>
      </c>
      <c r="F764" s="222" t="s">
        <v>320</v>
      </c>
      <c r="G764" s="223" t="s">
        <v>203</v>
      </c>
      <c r="H764" s="224">
        <v>435.03199999999998</v>
      </c>
      <c r="I764" s="225"/>
      <c r="J764" s="226">
        <f>ROUND(I764*H764,2)</f>
        <v>0</v>
      </c>
      <c r="K764" s="227"/>
      <c r="L764" s="45"/>
      <c r="M764" s="228" t="s">
        <v>1</v>
      </c>
      <c r="N764" s="229" t="s">
        <v>40</v>
      </c>
      <c r="O764" s="92"/>
      <c r="P764" s="230">
        <f>O764*H764</f>
        <v>0</v>
      </c>
      <c r="Q764" s="230">
        <v>1.8907700000000001</v>
      </c>
      <c r="R764" s="230">
        <f>Q764*H764</f>
        <v>822.54545464</v>
      </c>
      <c r="S764" s="230">
        <v>0</v>
      </c>
      <c r="T764" s="231">
        <f>S764*H764</f>
        <v>0</v>
      </c>
      <c r="U764" s="39"/>
      <c r="V764" s="39"/>
      <c r="W764" s="39"/>
      <c r="X764" s="39"/>
      <c r="Y764" s="39"/>
      <c r="Z764" s="39"/>
      <c r="AA764" s="39"/>
      <c r="AB764" s="39"/>
      <c r="AC764" s="39"/>
      <c r="AD764" s="39"/>
      <c r="AE764" s="39"/>
      <c r="AR764" s="232" t="s">
        <v>139</v>
      </c>
      <c r="AT764" s="232" t="s">
        <v>135</v>
      </c>
      <c r="AU764" s="232" t="s">
        <v>85</v>
      </c>
      <c r="AY764" s="18" t="s">
        <v>133</v>
      </c>
      <c r="BE764" s="233">
        <f>IF(N764="základní",J764,0)</f>
        <v>0</v>
      </c>
      <c r="BF764" s="233">
        <f>IF(N764="snížená",J764,0)</f>
        <v>0</v>
      </c>
      <c r="BG764" s="233">
        <f>IF(N764="zákl. přenesená",J764,0)</f>
        <v>0</v>
      </c>
      <c r="BH764" s="233">
        <f>IF(N764="sníž. přenesená",J764,0)</f>
        <v>0</v>
      </c>
      <c r="BI764" s="233">
        <f>IF(N764="nulová",J764,0)</f>
        <v>0</v>
      </c>
      <c r="BJ764" s="18" t="s">
        <v>83</v>
      </c>
      <c r="BK764" s="233">
        <f>ROUND(I764*H764,2)</f>
        <v>0</v>
      </c>
      <c r="BL764" s="18" t="s">
        <v>139</v>
      </c>
      <c r="BM764" s="232" t="s">
        <v>1483</v>
      </c>
    </row>
    <row r="765" s="13" customFormat="1">
      <c r="A765" s="13"/>
      <c r="B765" s="234"/>
      <c r="C765" s="235"/>
      <c r="D765" s="236" t="s">
        <v>141</v>
      </c>
      <c r="E765" s="237" t="s">
        <v>1</v>
      </c>
      <c r="F765" s="238" t="s">
        <v>1484</v>
      </c>
      <c r="G765" s="235"/>
      <c r="H765" s="237" t="s">
        <v>1</v>
      </c>
      <c r="I765" s="239"/>
      <c r="J765" s="235"/>
      <c r="K765" s="235"/>
      <c r="L765" s="240"/>
      <c r="M765" s="241"/>
      <c r="N765" s="242"/>
      <c r="O765" s="242"/>
      <c r="P765" s="242"/>
      <c r="Q765" s="242"/>
      <c r="R765" s="242"/>
      <c r="S765" s="242"/>
      <c r="T765" s="243"/>
      <c r="U765" s="13"/>
      <c r="V765" s="13"/>
      <c r="W765" s="13"/>
      <c r="X765" s="13"/>
      <c r="Y765" s="13"/>
      <c r="Z765" s="13"/>
      <c r="AA765" s="13"/>
      <c r="AB765" s="13"/>
      <c r="AC765" s="13"/>
      <c r="AD765" s="13"/>
      <c r="AE765" s="13"/>
      <c r="AT765" s="244" t="s">
        <v>141</v>
      </c>
      <c r="AU765" s="244" t="s">
        <v>85</v>
      </c>
      <c r="AV765" s="13" t="s">
        <v>83</v>
      </c>
      <c r="AW765" s="13" t="s">
        <v>32</v>
      </c>
      <c r="AX765" s="13" t="s">
        <v>75</v>
      </c>
      <c r="AY765" s="244" t="s">
        <v>133</v>
      </c>
    </row>
    <row r="766" s="14" customFormat="1">
      <c r="A766" s="14"/>
      <c r="B766" s="245"/>
      <c r="C766" s="246"/>
      <c r="D766" s="236" t="s">
        <v>141</v>
      </c>
      <c r="E766" s="247" t="s">
        <v>1</v>
      </c>
      <c r="F766" s="248" t="s">
        <v>1485</v>
      </c>
      <c r="G766" s="246"/>
      <c r="H766" s="249">
        <v>435.03199999999998</v>
      </c>
      <c r="I766" s="250"/>
      <c r="J766" s="246"/>
      <c r="K766" s="246"/>
      <c r="L766" s="251"/>
      <c r="M766" s="252"/>
      <c r="N766" s="253"/>
      <c r="O766" s="253"/>
      <c r="P766" s="253"/>
      <c r="Q766" s="253"/>
      <c r="R766" s="253"/>
      <c r="S766" s="253"/>
      <c r="T766" s="254"/>
      <c r="U766" s="14"/>
      <c r="V766" s="14"/>
      <c r="W766" s="14"/>
      <c r="X766" s="14"/>
      <c r="Y766" s="14"/>
      <c r="Z766" s="14"/>
      <c r="AA766" s="14"/>
      <c r="AB766" s="14"/>
      <c r="AC766" s="14"/>
      <c r="AD766" s="14"/>
      <c r="AE766" s="14"/>
      <c r="AT766" s="255" t="s">
        <v>141</v>
      </c>
      <c r="AU766" s="255" t="s">
        <v>85</v>
      </c>
      <c r="AV766" s="14" t="s">
        <v>85</v>
      </c>
      <c r="AW766" s="14" t="s">
        <v>32</v>
      </c>
      <c r="AX766" s="14" t="s">
        <v>83</v>
      </c>
      <c r="AY766" s="255" t="s">
        <v>133</v>
      </c>
    </row>
    <row r="767" s="2" customFormat="1" ht="21.75" customHeight="1">
      <c r="A767" s="39"/>
      <c r="B767" s="40"/>
      <c r="C767" s="220" t="s">
        <v>437</v>
      </c>
      <c r="D767" s="220" t="s">
        <v>135</v>
      </c>
      <c r="E767" s="221" t="s">
        <v>325</v>
      </c>
      <c r="F767" s="222" t="s">
        <v>326</v>
      </c>
      <c r="G767" s="223" t="s">
        <v>203</v>
      </c>
      <c r="H767" s="224">
        <v>3.1019999999999999</v>
      </c>
      <c r="I767" s="225"/>
      <c r="J767" s="226">
        <f>ROUND(I767*H767,2)</f>
        <v>0</v>
      </c>
      <c r="K767" s="227"/>
      <c r="L767" s="45"/>
      <c r="M767" s="228" t="s">
        <v>1</v>
      </c>
      <c r="N767" s="229" t="s">
        <v>40</v>
      </c>
      <c r="O767" s="92"/>
      <c r="P767" s="230">
        <f>O767*H767</f>
        <v>0</v>
      </c>
      <c r="Q767" s="230">
        <v>0</v>
      </c>
      <c r="R767" s="230">
        <f>Q767*H767</f>
        <v>0</v>
      </c>
      <c r="S767" s="230">
        <v>0</v>
      </c>
      <c r="T767" s="231">
        <f>S767*H767</f>
        <v>0</v>
      </c>
      <c r="U767" s="39"/>
      <c r="V767" s="39"/>
      <c r="W767" s="39"/>
      <c r="X767" s="39"/>
      <c r="Y767" s="39"/>
      <c r="Z767" s="39"/>
      <c r="AA767" s="39"/>
      <c r="AB767" s="39"/>
      <c r="AC767" s="39"/>
      <c r="AD767" s="39"/>
      <c r="AE767" s="39"/>
      <c r="AR767" s="232" t="s">
        <v>139</v>
      </c>
      <c r="AT767" s="232" t="s">
        <v>135</v>
      </c>
      <c r="AU767" s="232" t="s">
        <v>85</v>
      </c>
      <c r="AY767" s="18" t="s">
        <v>133</v>
      </c>
      <c r="BE767" s="233">
        <f>IF(N767="základní",J767,0)</f>
        <v>0</v>
      </c>
      <c r="BF767" s="233">
        <f>IF(N767="snížená",J767,0)</f>
        <v>0</v>
      </c>
      <c r="BG767" s="233">
        <f>IF(N767="zákl. přenesená",J767,0)</f>
        <v>0</v>
      </c>
      <c r="BH767" s="233">
        <f>IF(N767="sníž. přenesená",J767,0)</f>
        <v>0</v>
      </c>
      <c r="BI767" s="233">
        <f>IF(N767="nulová",J767,0)</f>
        <v>0</v>
      </c>
      <c r="BJ767" s="18" t="s">
        <v>83</v>
      </c>
      <c r="BK767" s="233">
        <f>ROUND(I767*H767,2)</f>
        <v>0</v>
      </c>
      <c r="BL767" s="18" t="s">
        <v>139</v>
      </c>
      <c r="BM767" s="232" t="s">
        <v>1486</v>
      </c>
    </row>
    <row r="768" s="13" customFormat="1">
      <c r="A768" s="13"/>
      <c r="B768" s="234"/>
      <c r="C768" s="235"/>
      <c r="D768" s="236" t="s">
        <v>141</v>
      </c>
      <c r="E768" s="237" t="s">
        <v>1</v>
      </c>
      <c r="F768" s="238" t="s">
        <v>328</v>
      </c>
      <c r="G768" s="235"/>
      <c r="H768" s="237" t="s">
        <v>1</v>
      </c>
      <c r="I768" s="239"/>
      <c r="J768" s="235"/>
      <c r="K768" s="235"/>
      <c r="L768" s="240"/>
      <c r="M768" s="241"/>
      <c r="N768" s="242"/>
      <c r="O768" s="242"/>
      <c r="P768" s="242"/>
      <c r="Q768" s="242"/>
      <c r="R768" s="242"/>
      <c r="S768" s="242"/>
      <c r="T768" s="243"/>
      <c r="U768" s="13"/>
      <c r="V768" s="13"/>
      <c r="W768" s="13"/>
      <c r="X768" s="13"/>
      <c r="Y768" s="13"/>
      <c r="Z768" s="13"/>
      <c r="AA768" s="13"/>
      <c r="AB768" s="13"/>
      <c r="AC768" s="13"/>
      <c r="AD768" s="13"/>
      <c r="AE768" s="13"/>
      <c r="AT768" s="244" t="s">
        <v>141</v>
      </c>
      <c r="AU768" s="244" t="s">
        <v>85</v>
      </c>
      <c r="AV768" s="13" t="s">
        <v>83</v>
      </c>
      <c r="AW768" s="13" t="s">
        <v>32</v>
      </c>
      <c r="AX768" s="13" t="s">
        <v>75</v>
      </c>
      <c r="AY768" s="244" t="s">
        <v>133</v>
      </c>
    </row>
    <row r="769" s="14" customFormat="1">
      <c r="A769" s="14"/>
      <c r="B769" s="245"/>
      <c r="C769" s="246"/>
      <c r="D769" s="236" t="s">
        <v>141</v>
      </c>
      <c r="E769" s="247" t="s">
        <v>1</v>
      </c>
      <c r="F769" s="248" t="s">
        <v>1487</v>
      </c>
      <c r="G769" s="246"/>
      <c r="H769" s="249">
        <v>3.1019999999999999</v>
      </c>
      <c r="I769" s="250"/>
      <c r="J769" s="246"/>
      <c r="K769" s="246"/>
      <c r="L769" s="251"/>
      <c r="M769" s="252"/>
      <c r="N769" s="253"/>
      <c r="O769" s="253"/>
      <c r="P769" s="253"/>
      <c r="Q769" s="253"/>
      <c r="R769" s="253"/>
      <c r="S769" s="253"/>
      <c r="T769" s="254"/>
      <c r="U769" s="14"/>
      <c r="V769" s="14"/>
      <c r="W769" s="14"/>
      <c r="X769" s="14"/>
      <c r="Y769" s="14"/>
      <c r="Z769" s="14"/>
      <c r="AA769" s="14"/>
      <c r="AB769" s="14"/>
      <c r="AC769" s="14"/>
      <c r="AD769" s="14"/>
      <c r="AE769" s="14"/>
      <c r="AT769" s="255" t="s">
        <v>141</v>
      </c>
      <c r="AU769" s="255" t="s">
        <v>85</v>
      </c>
      <c r="AV769" s="14" t="s">
        <v>85</v>
      </c>
      <c r="AW769" s="14" t="s">
        <v>32</v>
      </c>
      <c r="AX769" s="14" t="s">
        <v>83</v>
      </c>
      <c r="AY769" s="255" t="s">
        <v>133</v>
      </c>
    </row>
    <row r="770" s="2" customFormat="1" ht="16.5" customHeight="1">
      <c r="A770" s="39"/>
      <c r="B770" s="40"/>
      <c r="C770" s="220" t="s">
        <v>442</v>
      </c>
      <c r="D770" s="220" t="s">
        <v>135</v>
      </c>
      <c r="E770" s="221" t="s">
        <v>331</v>
      </c>
      <c r="F770" s="222" t="s">
        <v>332</v>
      </c>
      <c r="G770" s="223" t="s">
        <v>138</v>
      </c>
      <c r="H770" s="224">
        <v>24.960000000000001</v>
      </c>
      <c r="I770" s="225"/>
      <c r="J770" s="226">
        <f>ROUND(I770*H770,2)</f>
        <v>0</v>
      </c>
      <c r="K770" s="227"/>
      <c r="L770" s="45"/>
      <c r="M770" s="228" t="s">
        <v>1</v>
      </c>
      <c r="N770" s="229" t="s">
        <v>40</v>
      </c>
      <c r="O770" s="92"/>
      <c r="P770" s="230">
        <f>O770*H770</f>
        <v>0</v>
      </c>
      <c r="Q770" s="230">
        <v>0.01328</v>
      </c>
      <c r="R770" s="230">
        <f>Q770*H770</f>
        <v>0.33146880000000001</v>
      </c>
      <c r="S770" s="230">
        <v>0</v>
      </c>
      <c r="T770" s="231">
        <f>S770*H770</f>
        <v>0</v>
      </c>
      <c r="U770" s="39"/>
      <c r="V770" s="39"/>
      <c r="W770" s="39"/>
      <c r="X770" s="39"/>
      <c r="Y770" s="39"/>
      <c r="Z770" s="39"/>
      <c r="AA770" s="39"/>
      <c r="AB770" s="39"/>
      <c r="AC770" s="39"/>
      <c r="AD770" s="39"/>
      <c r="AE770" s="39"/>
      <c r="AR770" s="232" t="s">
        <v>139</v>
      </c>
      <c r="AT770" s="232" t="s">
        <v>135</v>
      </c>
      <c r="AU770" s="232" t="s">
        <v>85</v>
      </c>
      <c r="AY770" s="18" t="s">
        <v>133</v>
      </c>
      <c r="BE770" s="233">
        <f>IF(N770="základní",J770,0)</f>
        <v>0</v>
      </c>
      <c r="BF770" s="233">
        <f>IF(N770="snížená",J770,0)</f>
        <v>0</v>
      </c>
      <c r="BG770" s="233">
        <f>IF(N770="zákl. přenesená",J770,0)</f>
        <v>0</v>
      </c>
      <c r="BH770" s="233">
        <f>IF(N770="sníž. přenesená",J770,0)</f>
        <v>0</v>
      </c>
      <c r="BI770" s="233">
        <f>IF(N770="nulová",J770,0)</f>
        <v>0</v>
      </c>
      <c r="BJ770" s="18" t="s">
        <v>83</v>
      </c>
      <c r="BK770" s="233">
        <f>ROUND(I770*H770,2)</f>
        <v>0</v>
      </c>
      <c r="BL770" s="18" t="s">
        <v>139</v>
      </c>
      <c r="BM770" s="232" t="s">
        <v>1488</v>
      </c>
    </row>
    <row r="771" s="13" customFormat="1">
      <c r="A771" s="13"/>
      <c r="B771" s="234"/>
      <c r="C771" s="235"/>
      <c r="D771" s="236" t="s">
        <v>141</v>
      </c>
      <c r="E771" s="237" t="s">
        <v>1</v>
      </c>
      <c r="F771" s="238" t="s">
        <v>334</v>
      </c>
      <c r="G771" s="235"/>
      <c r="H771" s="237" t="s">
        <v>1</v>
      </c>
      <c r="I771" s="239"/>
      <c r="J771" s="235"/>
      <c r="K771" s="235"/>
      <c r="L771" s="240"/>
      <c r="M771" s="241"/>
      <c r="N771" s="242"/>
      <c r="O771" s="242"/>
      <c r="P771" s="242"/>
      <c r="Q771" s="242"/>
      <c r="R771" s="242"/>
      <c r="S771" s="242"/>
      <c r="T771" s="243"/>
      <c r="U771" s="13"/>
      <c r="V771" s="13"/>
      <c r="W771" s="13"/>
      <c r="X771" s="13"/>
      <c r="Y771" s="13"/>
      <c r="Z771" s="13"/>
      <c r="AA771" s="13"/>
      <c r="AB771" s="13"/>
      <c r="AC771" s="13"/>
      <c r="AD771" s="13"/>
      <c r="AE771" s="13"/>
      <c r="AT771" s="244" t="s">
        <v>141</v>
      </c>
      <c r="AU771" s="244" t="s">
        <v>85</v>
      </c>
      <c r="AV771" s="13" t="s">
        <v>83</v>
      </c>
      <c r="AW771" s="13" t="s">
        <v>32</v>
      </c>
      <c r="AX771" s="13" t="s">
        <v>75</v>
      </c>
      <c r="AY771" s="244" t="s">
        <v>133</v>
      </c>
    </row>
    <row r="772" s="14" customFormat="1">
      <c r="A772" s="14"/>
      <c r="B772" s="245"/>
      <c r="C772" s="246"/>
      <c r="D772" s="236" t="s">
        <v>141</v>
      </c>
      <c r="E772" s="247" t="s">
        <v>1</v>
      </c>
      <c r="F772" s="248" t="s">
        <v>1489</v>
      </c>
      <c r="G772" s="246"/>
      <c r="H772" s="249">
        <v>16.800000000000001</v>
      </c>
      <c r="I772" s="250"/>
      <c r="J772" s="246"/>
      <c r="K772" s="246"/>
      <c r="L772" s="251"/>
      <c r="M772" s="252"/>
      <c r="N772" s="253"/>
      <c r="O772" s="253"/>
      <c r="P772" s="253"/>
      <c r="Q772" s="253"/>
      <c r="R772" s="253"/>
      <c r="S772" s="253"/>
      <c r="T772" s="254"/>
      <c r="U772" s="14"/>
      <c r="V772" s="14"/>
      <c r="W772" s="14"/>
      <c r="X772" s="14"/>
      <c r="Y772" s="14"/>
      <c r="Z772" s="14"/>
      <c r="AA772" s="14"/>
      <c r="AB772" s="14"/>
      <c r="AC772" s="14"/>
      <c r="AD772" s="14"/>
      <c r="AE772" s="14"/>
      <c r="AT772" s="255" t="s">
        <v>141</v>
      </c>
      <c r="AU772" s="255" t="s">
        <v>85</v>
      </c>
      <c r="AV772" s="14" t="s">
        <v>85</v>
      </c>
      <c r="AW772" s="14" t="s">
        <v>32</v>
      </c>
      <c r="AX772" s="14" t="s">
        <v>75</v>
      </c>
      <c r="AY772" s="255" t="s">
        <v>133</v>
      </c>
    </row>
    <row r="773" s="13" customFormat="1">
      <c r="A773" s="13"/>
      <c r="B773" s="234"/>
      <c r="C773" s="235"/>
      <c r="D773" s="236" t="s">
        <v>141</v>
      </c>
      <c r="E773" s="237" t="s">
        <v>1</v>
      </c>
      <c r="F773" s="238" t="s">
        <v>336</v>
      </c>
      <c r="G773" s="235"/>
      <c r="H773" s="237" t="s">
        <v>1</v>
      </c>
      <c r="I773" s="239"/>
      <c r="J773" s="235"/>
      <c r="K773" s="235"/>
      <c r="L773" s="240"/>
      <c r="M773" s="241"/>
      <c r="N773" s="242"/>
      <c r="O773" s="242"/>
      <c r="P773" s="242"/>
      <c r="Q773" s="242"/>
      <c r="R773" s="242"/>
      <c r="S773" s="242"/>
      <c r="T773" s="243"/>
      <c r="U773" s="13"/>
      <c r="V773" s="13"/>
      <c r="W773" s="13"/>
      <c r="X773" s="13"/>
      <c r="Y773" s="13"/>
      <c r="Z773" s="13"/>
      <c r="AA773" s="13"/>
      <c r="AB773" s="13"/>
      <c r="AC773" s="13"/>
      <c r="AD773" s="13"/>
      <c r="AE773" s="13"/>
      <c r="AT773" s="244" t="s">
        <v>141</v>
      </c>
      <c r="AU773" s="244" t="s">
        <v>85</v>
      </c>
      <c r="AV773" s="13" t="s">
        <v>83</v>
      </c>
      <c r="AW773" s="13" t="s">
        <v>32</v>
      </c>
      <c r="AX773" s="13" t="s">
        <v>75</v>
      </c>
      <c r="AY773" s="244" t="s">
        <v>133</v>
      </c>
    </row>
    <row r="774" s="14" customFormat="1">
      <c r="A774" s="14"/>
      <c r="B774" s="245"/>
      <c r="C774" s="246"/>
      <c r="D774" s="236" t="s">
        <v>141</v>
      </c>
      <c r="E774" s="247" t="s">
        <v>1</v>
      </c>
      <c r="F774" s="248" t="s">
        <v>1490</v>
      </c>
      <c r="G774" s="246"/>
      <c r="H774" s="249">
        <v>8.1600000000000001</v>
      </c>
      <c r="I774" s="250"/>
      <c r="J774" s="246"/>
      <c r="K774" s="246"/>
      <c r="L774" s="251"/>
      <c r="M774" s="252"/>
      <c r="N774" s="253"/>
      <c r="O774" s="253"/>
      <c r="P774" s="253"/>
      <c r="Q774" s="253"/>
      <c r="R774" s="253"/>
      <c r="S774" s="253"/>
      <c r="T774" s="254"/>
      <c r="U774" s="14"/>
      <c r="V774" s="14"/>
      <c r="W774" s="14"/>
      <c r="X774" s="14"/>
      <c r="Y774" s="14"/>
      <c r="Z774" s="14"/>
      <c r="AA774" s="14"/>
      <c r="AB774" s="14"/>
      <c r="AC774" s="14"/>
      <c r="AD774" s="14"/>
      <c r="AE774" s="14"/>
      <c r="AT774" s="255" t="s">
        <v>141</v>
      </c>
      <c r="AU774" s="255" t="s">
        <v>85</v>
      </c>
      <c r="AV774" s="14" t="s">
        <v>85</v>
      </c>
      <c r="AW774" s="14" t="s">
        <v>32</v>
      </c>
      <c r="AX774" s="14" t="s">
        <v>75</v>
      </c>
      <c r="AY774" s="255" t="s">
        <v>133</v>
      </c>
    </row>
    <row r="775" s="15" customFormat="1">
      <c r="A775" s="15"/>
      <c r="B775" s="256"/>
      <c r="C775" s="257"/>
      <c r="D775" s="236" t="s">
        <v>141</v>
      </c>
      <c r="E775" s="258" t="s">
        <v>1</v>
      </c>
      <c r="F775" s="259" t="s">
        <v>152</v>
      </c>
      <c r="G775" s="257"/>
      <c r="H775" s="260">
        <v>24.960000000000001</v>
      </c>
      <c r="I775" s="261"/>
      <c r="J775" s="257"/>
      <c r="K775" s="257"/>
      <c r="L775" s="262"/>
      <c r="M775" s="263"/>
      <c r="N775" s="264"/>
      <c r="O775" s="264"/>
      <c r="P775" s="264"/>
      <c r="Q775" s="264"/>
      <c r="R775" s="264"/>
      <c r="S775" s="264"/>
      <c r="T775" s="265"/>
      <c r="U775" s="15"/>
      <c r="V775" s="15"/>
      <c r="W775" s="15"/>
      <c r="X775" s="15"/>
      <c r="Y775" s="15"/>
      <c r="Z775" s="15"/>
      <c r="AA775" s="15"/>
      <c r="AB775" s="15"/>
      <c r="AC775" s="15"/>
      <c r="AD775" s="15"/>
      <c r="AE775" s="15"/>
      <c r="AT775" s="266" t="s">
        <v>141</v>
      </c>
      <c r="AU775" s="266" t="s">
        <v>85</v>
      </c>
      <c r="AV775" s="15" t="s">
        <v>139</v>
      </c>
      <c r="AW775" s="15" t="s">
        <v>32</v>
      </c>
      <c r="AX775" s="15" t="s">
        <v>83</v>
      </c>
      <c r="AY775" s="266" t="s">
        <v>133</v>
      </c>
    </row>
    <row r="776" s="2" customFormat="1" ht="16.5" customHeight="1">
      <c r="A776" s="39"/>
      <c r="B776" s="40"/>
      <c r="C776" s="220" t="s">
        <v>446</v>
      </c>
      <c r="D776" s="220" t="s">
        <v>135</v>
      </c>
      <c r="E776" s="221" t="s">
        <v>331</v>
      </c>
      <c r="F776" s="222" t="s">
        <v>332</v>
      </c>
      <c r="G776" s="223" t="s">
        <v>138</v>
      </c>
      <c r="H776" s="224">
        <v>24.960000000000001</v>
      </c>
      <c r="I776" s="225"/>
      <c r="J776" s="226">
        <f>ROUND(I776*H776,2)</f>
        <v>0</v>
      </c>
      <c r="K776" s="227"/>
      <c r="L776" s="45"/>
      <c r="M776" s="228" t="s">
        <v>1</v>
      </c>
      <c r="N776" s="229" t="s">
        <v>40</v>
      </c>
      <c r="O776" s="92"/>
      <c r="P776" s="230">
        <f>O776*H776</f>
        <v>0</v>
      </c>
      <c r="Q776" s="230">
        <v>0.01328</v>
      </c>
      <c r="R776" s="230">
        <f>Q776*H776</f>
        <v>0.33146880000000001</v>
      </c>
      <c r="S776" s="230">
        <v>0</v>
      </c>
      <c r="T776" s="231">
        <f>S776*H776</f>
        <v>0</v>
      </c>
      <c r="U776" s="39"/>
      <c r="V776" s="39"/>
      <c r="W776" s="39"/>
      <c r="X776" s="39"/>
      <c r="Y776" s="39"/>
      <c r="Z776" s="39"/>
      <c r="AA776" s="39"/>
      <c r="AB776" s="39"/>
      <c r="AC776" s="39"/>
      <c r="AD776" s="39"/>
      <c r="AE776" s="39"/>
      <c r="AR776" s="232" t="s">
        <v>139</v>
      </c>
      <c r="AT776" s="232" t="s">
        <v>135</v>
      </c>
      <c r="AU776" s="232" t="s">
        <v>85</v>
      </c>
      <c r="AY776" s="18" t="s">
        <v>133</v>
      </c>
      <c r="BE776" s="233">
        <f>IF(N776="základní",J776,0)</f>
        <v>0</v>
      </c>
      <c r="BF776" s="233">
        <f>IF(N776="snížená",J776,0)</f>
        <v>0</v>
      </c>
      <c r="BG776" s="233">
        <f>IF(N776="zákl. přenesená",J776,0)</f>
        <v>0</v>
      </c>
      <c r="BH776" s="233">
        <f>IF(N776="sníž. přenesená",J776,0)</f>
        <v>0</v>
      </c>
      <c r="BI776" s="233">
        <f>IF(N776="nulová",J776,0)</f>
        <v>0</v>
      </c>
      <c r="BJ776" s="18" t="s">
        <v>83</v>
      </c>
      <c r="BK776" s="233">
        <f>ROUND(I776*H776,2)</f>
        <v>0</v>
      </c>
      <c r="BL776" s="18" t="s">
        <v>139</v>
      </c>
      <c r="BM776" s="232" t="s">
        <v>1491</v>
      </c>
    </row>
    <row r="777" s="14" customFormat="1">
      <c r="A777" s="14"/>
      <c r="B777" s="245"/>
      <c r="C777" s="246"/>
      <c r="D777" s="236" t="s">
        <v>141</v>
      </c>
      <c r="E777" s="247" t="s">
        <v>1</v>
      </c>
      <c r="F777" s="248" t="s">
        <v>1492</v>
      </c>
      <c r="G777" s="246"/>
      <c r="H777" s="249">
        <v>24.960000000000001</v>
      </c>
      <c r="I777" s="250"/>
      <c r="J777" s="246"/>
      <c r="K777" s="246"/>
      <c r="L777" s="251"/>
      <c r="M777" s="252"/>
      <c r="N777" s="253"/>
      <c r="O777" s="253"/>
      <c r="P777" s="253"/>
      <c r="Q777" s="253"/>
      <c r="R777" s="253"/>
      <c r="S777" s="253"/>
      <c r="T777" s="254"/>
      <c r="U777" s="14"/>
      <c r="V777" s="14"/>
      <c r="W777" s="14"/>
      <c r="X777" s="14"/>
      <c r="Y777" s="14"/>
      <c r="Z777" s="14"/>
      <c r="AA777" s="14"/>
      <c r="AB777" s="14"/>
      <c r="AC777" s="14"/>
      <c r="AD777" s="14"/>
      <c r="AE777" s="14"/>
      <c r="AT777" s="255" t="s">
        <v>141</v>
      </c>
      <c r="AU777" s="255" t="s">
        <v>85</v>
      </c>
      <c r="AV777" s="14" t="s">
        <v>85</v>
      </c>
      <c r="AW777" s="14" t="s">
        <v>32</v>
      </c>
      <c r="AX777" s="14" t="s">
        <v>83</v>
      </c>
      <c r="AY777" s="255" t="s">
        <v>133</v>
      </c>
    </row>
    <row r="778" s="2" customFormat="1" ht="16.5" customHeight="1">
      <c r="A778" s="39"/>
      <c r="B778" s="40"/>
      <c r="C778" s="220" t="s">
        <v>450</v>
      </c>
      <c r="D778" s="220" t="s">
        <v>135</v>
      </c>
      <c r="E778" s="221" t="s">
        <v>339</v>
      </c>
      <c r="F778" s="222" t="s">
        <v>340</v>
      </c>
      <c r="G778" s="223" t="s">
        <v>138</v>
      </c>
      <c r="H778" s="224">
        <v>24.960000000000001</v>
      </c>
      <c r="I778" s="225"/>
      <c r="J778" s="226">
        <f>ROUND(I778*H778,2)</f>
        <v>0</v>
      </c>
      <c r="K778" s="227"/>
      <c r="L778" s="45"/>
      <c r="M778" s="228" t="s">
        <v>1</v>
      </c>
      <c r="N778" s="229" t="s">
        <v>40</v>
      </c>
      <c r="O778" s="92"/>
      <c r="P778" s="230">
        <f>O778*H778</f>
        <v>0</v>
      </c>
      <c r="Q778" s="230">
        <v>0</v>
      </c>
      <c r="R778" s="230">
        <f>Q778*H778</f>
        <v>0</v>
      </c>
      <c r="S778" s="230">
        <v>0</v>
      </c>
      <c r="T778" s="231">
        <f>S778*H778</f>
        <v>0</v>
      </c>
      <c r="U778" s="39"/>
      <c r="V778" s="39"/>
      <c r="W778" s="39"/>
      <c r="X778" s="39"/>
      <c r="Y778" s="39"/>
      <c r="Z778" s="39"/>
      <c r="AA778" s="39"/>
      <c r="AB778" s="39"/>
      <c r="AC778" s="39"/>
      <c r="AD778" s="39"/>
      <c r="AE778" s="39"/>
      <c r="AR778" s="232" t="s">
        <v>139</v>
      </c>
      <c r="AT778" s="232" t="s">
        <v>135</v>
      </c>
      <c r="AU778" s="232" t="s">
        <v>85</v>
      </c>
      <c r="AY778" s="18" t="s">
        <v>133</v>
      </c>
      <c r="BE778" s="233">
        <f>IF(N778="základní",J778,0)</f>
        <v>0</v>
      </c>
      <c r="BF778" s="233">
        <f>IF(N778="snížená",J778,0)</f>
        <v>0</v>
      </c>
      <c r="BG778" s="233">
        <f>IF(N778="zákl. přenesená",J778,0)</f>
        <v>0</v>
      </c>
      <c r="BH778" s="233">
        <f>IF(N778="sníž. přenesená",J778,0)</f>
        <v>0</v>
      </c>
      <c r="BI778" s="233">
        <f>IF(N778="nulová",J778,0)</f>
        <v>0</v>
      </c>
      <c r="BJ778" s="18" t="s">
        <v>83</v>
      </c>
      <c r="BK778" s="233">
        <f>ROUND(I778*H778,2)</f>
        <v>0</v>
      </c>
      <c r="BL778" s="18" t="s">
        <v>139</v>
      </c>
      <c r="BM778" s="232" t="s">
        <v>1493</v>
      </c>
    </row>
    <row r="779" s="14" customFormat="1">
      <c r="A779" s="14"/>
      <c r="B779" s="245"/>
      <c r="C779" s="246"/>
      <c r="D779" s="236" t="s">
        <v>141</v>
      </c>
      <c r="E779" s="247" t="s">
        <v>1</v>
      </c>
      <c r="F779" s="248" t="s">
        <v>1492</v>
      </c>
      <c r="G779" s="246"/>
      <c r="H779" s="249">
        <v>24.960000000000001</v>
      </c>
      <c r="I779" s="250"/>
      <c r="J779" s="246"/>
      <c r="K779" s="246"/>
      <c r="L779" s="251"/>
      <c r="M779" s="252"/>
      <c r="N779" s="253"/>
      <c r="O779" s="253"/>
      <c r="P779" s="253"/>
      <c r="Q779" s="253"/>
      <c r="R779" s="253"/>
      <c r="S779" s="253"/>
      <c r="T779" s="254"/>
      <c r="U779" s="14"/>
      <c r="V779" s="14"/>
      <c r="W779" s="14"/>
      <c r="X779" s="14"/>
      <c r="Y779" s="14"/>
      <c r="Z779" s="14"/>
      <c r="AA779" s="14"/>
      <c r="AB779" s="14"/>
      <c r="AC779" s="14"/>
      <c r="AD779" s="14"/>
      <c r="AE779" s="14"/>
      <c r="AT779" s="255" t="s">
        <v>141</v>
      </c>
      <c r="AU779" s="255" t="s">
        <v>85</v>
      </c>
      <c r="AV779" s="14" t="s">
        <v>85</v>
      </c>
      <c r="AW779" s="14" t="s">
        <v>32</v>
      </c>
      <c r="AX779" s="14" t="s">
        <v>83</v>
      </c>
      <c r="AY779" s="255" t="s">
        <v>133</v>
      </c>
    </row>
    <row r="780" s="12" customFormat="1" ht="22.8" customHeight="1">
      <c r="A780" s="12"/>
      <c r="B780" s="204"/>
      <c r="C780" s="205"/>
      <c r="D780" s="206" t="s">
        <v>74</v>
      </c>
      <c r="E780" s="218" t="s">
        <v>167</v>
      </c>
      <c r="F780" s="218" t="s">
        <v>343</v>
      </c>
      <c r="G780" s="205"/>
      <c r="H780" s="205"/>
      <c r="I780" s="208"/>
      <c r="J780" s="219">
        <f>BK780</f>
        <v>0</v>
      </c>
      <c r="K780" s="205"/>
      <c r="L780" s="210"/>
      <c r="M780" s="211"/>
      <c r="N780" s="212"/>
      <c r="O780" s="212"/>
      <c r="P780" s="213">
        <f>SUM(P781:P874)</f>
        <v>0</v>
      </c>
      <c r="Q780" s="212"/>
      <c r="R780" s="213">
        <f>SUM(R781:R874)</f>
        <v>5079.9476195999996</v>
      </c>
      <c r="S780" s="212"/>
      <c r="T780" s="214">
        <f>SUM(T781:T874)</f>
        <v>0</v>
      </c>
      <c r="U780" s="12"/>
      <c r="V780" s="12"/>
      <c r="W780" s="12"/>
      <c r="X780" s="12"/>
      <c r="Y780" s="12"/>
      <c r="Z780" s="12"/>
      <c r="AA780" s="12"/>
      <c r="AB780" s="12"/>
      <c r="AC780" s="12"/>
      <c r="AD780" s="12"/>
      <c r="AE780" s="12"/>
      <c r="AR780" s="215" t="s">
        <v>83</v>
      </c>
      <c r="AT780" s="216" t="s">
        <v>74</v>
      </c>
      <c r="AU780" s="216" t="s">
        <v>83</v>
      </c>
      <c r="AY780" s="215" t="s">
        <v>133</v>
      </c>
      <c r="BK780" s="217">
        <f>SUM(BK781:BK874)</f>
        <v>0</v>
      </c>
    </row>
    <row r="781" s="2" customFormat="1" ht="24.15" customHeight="1">
      <c r="A781" s="39"/>
      <c r="B781" s="40"/>
      <c r="C781" s="220" t="s">
        <v>455</v>
      </c>
      <c r="D781" s="220" t="s">
        <v>135</v>
      </c>
      <c r="E781" s="221" t="s">
        <v>350</v>
      </c>
      <c r="F781" s="222" t="s">
        <v>351</v>
      </c>
      <c r="G781" s="223" t="s">
        <v>138</v>
      </c>
      <c r="H781" s="224">
        <v>2789.9200000000001</v>
      </c>
      <c r="I781" s="225"/>
      <c r="J781" s="226">
        <f>ROUND(I781*H781,2)</f>
        <v>0</v>
      </c>
      <c r="K781" s="227"/>
      <c r="L781" s="45"/>
      <c r="M781" s="228" t="s">
        <v>1</v>
      </c>
      <c r="N781" s="229" t="s">
        <v>40</v>
      </c>
      <c r="O781" s="92"/>
      <c r="P781" s="230">
        <f>O781*H781</f>
        <v>0</v>
      </c>
      <c r="Q781" s="230">
        <v>0</v>
      </c>
      <c r="R781" s="230">
        <f>Q781*H781</f>
        <v>0</v>
      </c>
      <c r="S781" s="230">
        <v>0</v>
      </c>
      <c r="T781" s="231">
        <f>S781*H781</f>
        <v>0</v>
      </c>
      <c r="U781" s="39"/>
      <c r="V781" s="39"/>
      <c r="W781" s="39"/>
      <c r="X781" s="39"/>
      <c r="Y781" s="39"/>
      <c r="Z781" s="39"/>
      <c r="AA781" s="39"/>
      <c r="AB781" s="39"/>
      <c r="AC781" s="39"/>
      <c r="AD781" s="39"/>
      <c r="AE781" s="39"/>
      <c r="AR781" s="232" t="s">
        <v>139</v>
      </c>
      <c r="AT781" s="232" t="s">
        <v>135</v>
      </c>
      <c r="AU781" s="232" t="s">
        <v>85</v>
      </c>
      <c r="AY781" s="18" t="s">
        <v>133</v>
      </c>
      <c r="BE781" s="233">
        <f>IF(N781="základní",J781,0)</f>
        <v>0</v>
      </c>
      <c r="BF781" s="233">
        <f>IF(N781="snížená",J781,0)</f>
        <v>0</v>
      </c>
      <c r="BG781" s="233">
        <f>IF(N781="zákl. přenesená",J781,0)</f>
        <v>0</v>
      </c>
      <c r="BH781" s="233">
        <f>IF(N781="sníž. přenesená",J781,0)</f>
        <v>0</v>
      </c>
      <c r="BI781" s="233">
        <f>IF(N781="nulová",J781,0)</f>
        <v>0</v>
      </c>
      <c r="BJ781" s="18" t="s">
        <v>83</v>
      </c>
      <c r="BK781" s="233">
        <f>ROUND(I781*H781,2)</f>
        <v>0</v>
      </c>
      <c r="BL781" s="18" t="s">
        <v>139</v>
      </c>
      <c r="BM781" s="232" t="s">
        <v>1494</v>
      </c>
    </row>
    <row r="782" s="13" customFormat="1">
      <c r="A782" s="13"/>
      <c r="B782" s="234"/>
      <c r="C782" s="235"/>
      <c r="D782" s="236" t="s">
        <v>141</v>
      </c>
      <c r="E782" s="237" t="s">
        <v>1</v>
      </c>
      <c r="F782" s="238" t="s">
        <v>165</v>
      </c>
      <c r="G782" s="235"/>
      <c r="H782" s="237" t="s">
        <v>1</v>
      </c>
      <c r="I782" s="239"/>
      <c r="J782" s="235"/>
      <c r="K782" s="235"/>
      <c r="L782" s="240"/>
      <c r="M782" s="241"/>
      <c r="N782" s="242"/>
      <c r="O782" s="242"/>
      <c r="P782" s="242"/>
      <c r="Q782" s="242"/>
      <c r="R782" s="242"/>
      <c r="S782" s="242"/>
      <c r="T782" s="243"/>
      <c r="U782" s="13"/>
      <c r="V782" s="13"/>
      <c r="W782" s="13"/>
      <c r="X782" s="13"/>
      <c r="Y782" s="13"/>
      <c r="Z782" s="13"/>
      <c r="AA782" s="13"/>
      <c r="AB782" s="13"/>
      <c r="AC782" s="13"/>
      <c r="AD782" s="13"/>
      <c r="AE782" s="13"/>
      <c r="AT782" s="244" t="s">
        <v>141</v>
      </c>
      <c r="AU782" s="244" t="s">
        <v>85</v>
      </c>
      <c r="AV782" s="13" t="s">
        <v>83</v>
      </c>
      <c r="AW782" s="13" t="s">
        <v>32</v>
      </c>
      <c r="AX782" s="13" t="s">
        <v>75</v>
      </c>
      <c r="AY782" s="244" t="s">
        <v>133</v>
      </c>
    </row>
    <row r="783" s="13" customFormat="1">
      <c r="A783" s="13"/>
      <c r="B783" s="234"/>
      <c r="C783" s="235"/>
      <c r="D783" s="236" t="s">
        <v>141</v>
      </c>
      <c r="E783" s="237" t="s">
        <v>1</v>
      </c>
      <c r="F783" s="238" t="s">
        <v>1495</v>
      </c>
      <c r="G783" s="235"/>
      <c r="H783" s="237" t="s">
        <v>1</v>
      </c>
      <c r="I783" s="239"/>
      <c r="J783" s="235"/>
      <c r="K783" s="235"/>
      <c r="L783" s="240"/>
      <c r="M783" s="241"/>
      <c r="N783" s="242"/>
      <c r="O783" s="242"/>
      <c r="P783" s="242"/>
      <c r="Q783" s="242"/>
      <c r="R783" s="242"/>
      <c r="S783" s="242"/>
      <c r="T783" s="243"/>
      <c r="U783" s="13"/>
      <c r="V783" s="13"/>
      <c r="W783" s="13"/>
      <c r="X783" s="13"/>
      <c r="Y783" s="13"/>
      <c r="Z783" s="13"/>
      <c r="AA783" s="13"/>
      <c r="AB783" s="13"/>
      <c r="AC783" s="13"/>
      <c r="AD783" s="13"/>
      <c r="AE783" s="13"/>
      <c r="AT783" s="244" t="s">
        <v>141</v>
      </c>
      <c r="AU783" s="244" t="s">
        <v>85</v>
      </c>
      <c r="AV783" s="13" t="s">
        <v>83</v>
      </c>
      <c r="AW783" s="13" t="s">
        <v>32</v>
      </c>
      <c r="AX783" s="13" t="s">
        <v>75</v>
      </c>
      <c r="AY783" s="244" t="s">
        <v>133</v>
      </c>
    </row>
    <row r="784" s="14" customFormat="1">
      <c r="A784" s="14"/>
      <c r="B784" s="245"/>
      <c r="C784" s="246"/>
      <c r="D784" s="236" t="s">
        <v>141</v>
      </c>
      <c r="E784" s="247" t="s">
        <v>1</v>
      </c>
      <c r="F784" s="248" t="s">
        <v>1496</v>
      </c>
      <c r="G784" s="246"/>
      <c r="H784" s="249">
        <v>2789.9200000000001</v>
      </c>
      <c r="I784" s="250"/>
      <c r="J784" s="246"/>
      <c r="K784" s="246"/>
      <c r="L784" s="251"/>
      <c r="M784" s="252"/>
      <c r="N784" s="253"/>
      <c r="O784" s="253"/>
      <c r="P784" s="253"/>
      <c r="Q784" s="253"/>
      <c r="R784" s="253"/>
      <c r="S784" s="253"/>
      <c r="T784" s="254"/>
      <c r="U784" s="14"/>
      <c r="V784" s="14"/>
      <c r="W784" s="14"/>
      <c r="X784" s="14"/>
      <c r="Y784" s="14"/>
      <c r="Z784" s="14"/>
      <c r="AA784" s="14"/>
      <c r="AB784" s="14"/>
      <c r="AC784" s="14"/>
      <c r="AD784" s="14"/>
      <c r="AE784" s="14"/>
      <c r="AT784" s="255" t="s">
        <v>141</v>
      </c>
      <c r="AU784" s="255" t="s">
        <v>85</v>
      </c>
      <c r="AV784" s="14" t="s">
        <v>85</v>
      </c>
      <c r="AW784" s="14" t="s">
        <v>32</v>
      </c>
      <c r="AX784" s="14" t="s">
        <v>83</v>
      </c>
      <c r="AY784" s="255" t="s">
        <v>133</v>
      </c>
    </row>
    <row r="785" s="2" customFormat="1" ht="24.15" customHeight="1">
      <c r="A785" s="39"/>
      <c r="B785" s="40"/>
      <c r="C785" s="220" t="s">
        <v>461</v>
      </c>
      <c r="D785" s="220" t="s">
        <v>135</v>
      </c>
      <c r="E785" s="221" t="s">
        <v>356</v>
      </c>
      <c r="F785" s="222" t="s">
        <v>357</v>
      </c>
      <c r="G785" s="223" t="s">
        <v>138</v>
      </c>
      <c r="H785" s="224">
        <v>2040</v>
      </c>
      <c r="I785" s="225"/>
      <c r="J785" s="226">
        <f>ROUND(I785*H785,2)</f>
        <v>0</v>
      </c>
      <c r="K785" s="227"/>
      <c r="L785" s="45"/>
      <c r="M785" s="228" t="s">
        <v>1</v>
      </c>
      <c r="N785" s="229" t="s">
        <v>40</v>
      </c>
      <c r="O785" s="92"/>
      <c r="P785" s="230">
        <f>O785*H785</f>
        <v>0</v>
      </c>
      <c r="Q785" s="230">
        <v>0</v>
      </c>
      <c r="R785" s="230">
        <f>Q785*H785</f>
        <v>0</v>
      </c>
      <c r="S785" s="230">
        <v>0</v>
      </c>
      <c r="T785" s="231">
        <f>S785*H785</f>
        <v>0</v>
      </c>
      <c r="U785" s="39"/>
      <c r="V785" s="39"/>
      <c r="W785" s="39"/>
      <c r="X785" s="39"/>
      <c r="Y785" s="39"/>
      <c r="Z785" s="39"/>
      <c r="AA785" s="39"/>
      <c r="AB785" s="39"/>
      <c r="AC785" s="39"/>
      <c r="AD785" s="39"/>
      <c r="AE785" s="39"/>
      <c r="AR785" s="232" t="s">
        <v>139</v>
      </c>
      <c r="AT785" s="232" t="s">
        <v>135</v>
      </c>
      <c r="AU785" s="232" t="s">
        <v>85</v>
      </c>
      <c r="AY785" s="18" t="s">
        <v>133</v>
      </c>
      <c r="BE785" s="233">
        <f>IF(N785="základní",J785,0)</f>
        <v>0</v>
      </c>
      <c r="BF785" s="233">
        <f>IF(N785="snížená",J785,0)</f>
        <v>0</v>
      </c>
      <c r="BG785" s="233">
        <f>IF(N785="zákl. přenesená",J785,0)</f>
        <v>0</v>
      </c>
      <c r="BH785" s="233">
        <f>IF(N785="sníž. přenesená",J785,0)</f>
        <v>0</v>
      </c>
      <c r="BI785" s="233">
        <f>IF(N785="nulová",J785,0)</f>
        <v>0</v>
      </c>
      <c r="BJ785" s="18" t="s">
        <v>83</v>
      </c>
      <c r="BK785" s="233">
        <f>ROUND(I785*H785,2)</f>
        <v>0</v>
      </c>
      <c r="BL785" s="18" t="s">
        <v>139</v>
      </c>
      <c r="BM785" s="232" t="s">
        <v>1497</v>
      </c>
    </row>
    <row r="786" s="13" customFormat="1">
      <c r="A786" s="13"/>
      <c r="B786" s="234"/>
      <c r="C786" s="235"/>
      <c r="D786" s="236" t="s">
        <v>141</v>
      </c>
      <c r="E786" s="237" t="s">
        <v>1</v>
      </c>
      <c r="F786" s="238" t="s">
        <v>1498</v>
      </c>
      <c r="G786" s="235"/>
      <c r="H786" s="237" t="s">
        <v>1</v>
      </c>
      <c r="I786" s="239"/>
      <c r="J786" s="235"/>
      <c r="K786" s="235"/>
      <c r="L786" s="240"/>
      <c r="M786" s="241"/>
      <c r="N786" s="242"/>
      <c r="O786" s="242"/>
      <c r="P786" s="242"/>
      <c r="Q786" s="242"/>
      <c r="R786" s="242"/>
      <c r="S786" s="242"/>
      <c r="T786" s="243"/>
      <c r="U786" s="13"/>
      <c r="V786" s="13"/>
      <c r="W786" s="13"/>
      <c r="X786" s="13"/>
      <c r="Y786" s="13"/>
      <c r="Z786" s="13"/>
      <c r="AA786" s="13"/>
      <c r="AB786" s="13"/>
      <c r="AC786" s="13"/>
      <c r="AD786" s="13"/>
      <c r="AE786" s="13"/>
      <c r="AT786" s="244" t="s">
        <v>141</v>
      </c>
      <c r="AU786" s="244" t="s">
        <v>85</v>
      </c>
      <c r="AV786" s="13" t="s">
        <v>83</v>
      </c>
      <c r="AW786" s="13" t="s">
        <v>32</v>
      </c>
      <c r="AX786" s="13" t="s">
        <v>75</v>
      </c>
      <c r="AY786" s="244" t="s">
        <v>133</v>
      </c>
    </row>
    <row r="787" s="14" customFormat="1">
      <c r="A787" s="14"/>
      <c r="B787" s="245"/>
      <c r="C787" s="246"/>
      <c r="D787" s="236" t="s">
        <v>141</v>
      </c>
      <c r="E787" s="247" t="s">
        <v>1</v>
      </c>
      <c r="F787" s="248" t="s">
        <v>1499</v>
      </c>
      <c r="G787" s="246"/>
      <c r="H787" s="249">
        <v>2040</v>
      </c>
      <c r="I787" s="250"/>
      <c r="J787" s="246"/>
      <c r="K787" s="246"/>
      <c r="L787" s="251"/>
      <c r="M787" s="252"/>
      <c r="N787" s="253"/>
      <c r="O787" s="253"/>
      <c r="P787" s="253"/>
      <c r="Q787" s="253"/>
      <c r="R787" s="253"/>
      <c r="S787" s="253"/>
      <c r="T787" s="254"/>
      <c r="U787" s="14"/>
      <c r="V787" s="14"/>
      <c r="W787" s="14"/>
      <c r="X787" s="14"/>
      <c r="Y787" s="14"/>
      <c r="Z787" s="14"/>
      <c r="AA787" s="14"/>
      <c r="AB787" s="14"/>
      <c r="AC787" s="14"/>
      <c r="AD787" s="14"/>
      <c r="AE787" s="14"/>
      <c r="AT787" s="255" t="s">
        <v>141</v>
      </c>
      <c r="AU787" s="255" t="s">
        <v>85</v>
      </c>
      <c r="AV787" s="14" t="s">
        <v>85</v>
      </c>
      <c r="AW787" s="14" t="s">
        <v>32</v>
      </c>
      <c r="AX787" s="14" t="s">
        <v>83</v>
      </c>
      <c r="AY787" s="255" t="s">
        <v>133</v>
      </c>
    </row>
    <row r="788" s="2" customFormat="1" ht="24.15" customHeight="1">
      <c r="A788" s="39"/>
      <c r="B788" s="40"/>
      <c r="C788" s="220" t="s">
        <v>466</v>
      </c>
      <c r="D788" s="220" t="s">
        <v>135</v>
      </c>
      <c r="E788" s="221" t="s">
        <v>1500</v>
      </c>
      <c r="F788" s="222" t="s">
        <v>1501</v>
      </c>
      <c r="G788" s="223" t="s">
        <v>138</v>
      </c>
      <c r="H788" s="224">
        <v>1688</v>
      </c>
      <c r="I788" s="225"/>
      <c r="J788" s="226">
        <f>ROUND(I788*H788,2)</f>
        <v>0</v>
      </c>
      <c r="K788" s="227"/>
      <c r="L788" s="45"/>
      <c r="M788" s="228" t="s">
        <v>1</v>
      </c>
      <c r="N788" s="229" t="s">
        <v>40</v>
      </c>
      <c r="O788" s="92"/>
      <c r="P788" s="230">
        <f>O788*H788</f>
        <v>0</v>
      </c>
      <c r="Q788" s="230">
        <v>0</v>
      </c>
      <c r="R788" s="230">
        <f>Q788*H788</f>
        <v>0</v>
      </c>
      <c r="S788" s="230">
        <v>0</v>
      </c>
      <c r="T788" s="231">
        <f>S788*H788</f>
        <v>0</v>
      </c>
      <c r="U788" s="39"/>
      <c r="V788" s="39"/>
      <c r="W788" s="39"/>
      <c r="X788" s="39"/>
      <c r="Y788" s="39"/>
      <c r="Z788" s="39"/>
      <c r="AA788" s="39"/>
      <c r="AB788" s="39"/>
      <c r="AC788" s="39"/>
      <c r="AD788" s="39"/>
      <c r="AE788" s="39"/>
      <c r="AR788" s="232" t="s">
        <v>139</v>
      </c>
      <c r="AT788" s="232" t="s">
        <v>135</v>
      </c>
      <c r="AU788" s="232" t="s">
        <v>85</v>
      </c>
      <c r="AY788" s="18" t="s">
        <v>133</v>
      </c>
      <c r="BE788" s="233">
        <f>IF(N788="základní",J788,0)</f>
        <v>0</v>
      </c>
      <c r="BF788" s="233">
        <f>IF(N788="snížená",J788,0)</f>
        <v>0</v>
      </c>
      <c r="BG788" s="233">
        <f>IF(N788="zákl. přenesená",J788,0)</f>
        <v>0</v>
      </c>
      <c r="BH788" s="233">
        <f>IF(N788="sníž. přenesená",J788,0)</f>
        <v>0</v>
      </c>
      <c r="BI788" s="233">
        <f>IF(N788="nulová",J788,0)</f>
        <v>0</v>
      </c>
      <c r="BJ788" s="18" t="s">
        <v>83</v>
      </c>
      <c r="BK788" s="233">
        <f>ROUND(I788*H788,2)</f>
        <v>0</v>
      </c>
      <c r="BL788" s="18" t="s">
        <v>139</v>
      </c>
      <c r="BM788" s="232" t="s">
        <v>1502</v>
      </c>
    </row>
    <row r="789" s="13" customFormat="1">
      <c r="A789" s="13"/>
      <c r="B789" s="234"/>
      <c r="C789" s="235"/>
      <c r="D789" s="236" t="s">
        <v>141</v>
      </c>
      <c r="E789" s="237" t="s">
        <v>1</v>
      </c>
      <c r="F789" s="238" t="s">
        <v>1503</v>
      </c>
      <c r="G789" s="235"/>
      <c r="H789" s="237" t="s">
        <v>1</v>
      </c>
      <c r="I789" s="239"/>
      <c r="J789" s="235"/>
      <c r="K789" s="235"/>
      <c r="L789" s="240"/>
      <c r="M789" s="241"/>
      <c r="N789" s="242"/>
      <c r="O789" s="242"/>
      <c r="P789" s="242"/>
      <c r="Q789" s="242"/>
      <c r="R789" s="242"/>
      <c r="S789" s="242"/>
      <c r="T789" s="243"/>
      <c r="U789" s="13"/>
      <c r="V789" s="13"/>
      <c r="W789" s="13"/>
      <c r="X789" s="13"/>
      <c r="Y789" s="13"/>
      <c r="Z789" s="13"/>
      <c r="AA789" s="13"/>
      <c r="AB789" s="13"/>
      <c r="AC789" s="13"/>
      <c r="AD789" s="13"/>
      <c r="AE789" s="13"/>
      <c r="AT789" s="244" t="s">
        <v>141</v>
      </c>
      <c r="AU789" s="244" t="s">
        <v>85</v>
      </c>
      <c r="AV789" s="13" t="s">
        <v>83</v>
      </c>
      <c r="AW789" s="13" t="s">
        <v>32</v>
      </c>
      <c r="AX789" s="13" t="s">
        <v>75</v>
      </c>
      <c r="AY789" s="244" t="s">
        <v>133</v>
      </c>
    </row>
    <row r="790" s="14" customFormat="1">
      <c r="A790" s="14"/>
      <c r="B790" s="245"/>
      <c r="C790" s="246"/>
      <c r="D790" s="236" t="s">
        <v>141</v>
      </c>
      <c r="E790" s="247" t="s">
        <v>1</v>
      </c>
      <c r="F790" s="248" t="s">
        <v>1504</v>
      </c>
      <c r="G790" s="246"/>
      <c r="H790" s="249">
        <v>1688</v>
      </c>
      <c r="I790" s="250"/>
      <c r="J790" s="246"/>
      <c r="K790" s="246"/>
      <c r="L790" s="251"/>
      <c r="M790" s="252"/>
      <c r="N790" s="253"/>
      <c r="O790" s="253"/>
      <c r="P790" s="253"/>
      <c r="Q790" s="253"/>
      <c r="R790" s="253"/>
      <c r="S790" s="253"/>
      <c r="T790" s="254"/>
      <c r="U790" s="14"/>
      <c r="V790" s="14"/>
      <c r="W790" s="14"/>
      <c r="X790" s="14"/>
      <c r="Y790" s="14"/>
      <c r="Z790" s="14"/>
      <c r="AA790" s="14"/>
      <c r="AB790" s="14"/>
      <c r="AC790" s="14"/>
      <c r="AD790" s="14"/>
      <c r="AE790" s="14"/>
      <c r="AT790" s="255" t="s">
        <v>141</v>
      </c>
      <c r="AU790" s="255" t="s">
        <v>85</v>
      </c>
      <c r="AV790" s="14" t="s">
        <v>85</v>
      </c>
      <c r="AW790" s="14" t="s">
        <v>32</v>
      </c>
      <c r="AX790" s="14" t="s">
        <v>83</v>
      </c>
      <c r="AY790" s="255" t="s">
        <v>133</v>
      </c>
    </row>
    <row r="791" s="2" customFormat="1" ht="21.75" customHeight="1">
      <c r="A791" s="39"/>
      <c r="B791" s="40"/>
      <c r="C791" s="220" t="s">
        <v>471</v>
      </c>
      <c r="D791" s="220" t="s">
        <v>135</v>
      </c>
      <c r="E791" s="221" t="s">
        <v>361</v>
      </c>
      <c r="F791" s="222" t="s">
        <v>362</v>
      </c>
      <c r="G791" s="223" t="s">
        <v>138</v>
      </c>
      <c r="H791" s="224">
        <v>3234</v>
      </c>
      <c r="I791" s="225"/>
      <c r="J791" s="226">
        <f>ROUND(I791*H791,2)</f>
        <v>0</v>
      </c>
      <c r="K791" s="227"/>
      <c r="L791" s="45"/>
      <c r="M791" s="228" t="s">
        <v>1</v>
      </c>
      <c r="N791" s="229" t="s">
        <v>40</v>
      </c>
      <c r="O791" s="92"/>
      <c r="P791" s="230">
        <f>O791*H791</f>
        <v>0</v>
      </c>
      <c r="Q791" s="230">
        <v>0</v>
      </c>
      <c r="R791" s="230">
        <f>Q791*H791</f>
        <v>0</v>
      </c>
      <c r="S791" s="230">
        <v>0</v>
      </c>
      <c r="T791" s="231">
        <f>S791*H791</f>
        <v>0</v>
      </c>
      <c r="U791" s="39"/>
      <c r="V791" s="39"/>
      <c r="W791" s="39"/>
      <c r="X791" s="39"/>
      <c r="Y791" s="39"/>
      <c r="Z791" s="39"/>
      <c r="AA791" s="39"/>
      <c r="AB791" s="39"/>
      <c r="AC791" s="39"/>
      <c r="AD791" s="39"/>
      <c r="AE791" s="39"/>
      <c r="AR791" s="232" t="s">
        <v>139</v>
      </c>
      <c r="AT791" s="232" t="s">
        <v>135</v>
      </c>
      <c r="AU791" s="232" t="s">
        <v>85</v>
      </c>
      <c r="AY791" s="18" t="s">
        <v>133</v>
      </c>
      <c r="BE791" s="233">
        <f>IF(N791="základní",J791,0)</f>
        <v>0</v>
      </c>
      <c r="BF791" s="233">
        <f>IF(N791="snížená",J791,0)</f>
        <v>0</v>
      </c>
      <c r="BG791" s="233">
        <f>IF(N791="zákl. přenesená",J791,0)</f>
        <v>0</v>
      </c>
      <c r="BH791" s="233">
        <f>IF(N791="sníž. přenesená",J791,0)</f>
        <v>0</v>
      </c>
      <c r="BI791" s="233">
        <f>IF(N791="nulová",J791,0)</f>
        <v>0</v>
      </c>
      <c r="BJ791" s="18" t="s">
        <v>83</v>
      </c>
      <c r="BK791" s="233">
        <f>ROUND(I791*H791,2)</f>
        <v>0</v>
      </c>
      <c r="BL791" s="18" t="s">
        <v>139</v>
      </c>
      <c r="BM791" s="232" t="s">
        <v>1505</v>
      </c>
    </row>
    <row r="792" s="13" customFormat="1">
      <c r="A792" s="13"/>
      <c r="B792" s="234"/>
      <c r="C792" s="235"/>
      <c r="D792" s="236" t="s">
        <v>141</v>
      </c>
      <c r="E792" s="237" t="s">
        <v>1</v>
      </c>
      <c r="F792" s="238" t="s">
        <v>1506</v>
      </c>
      <c r="G792" s="235"/>
      <c r="H792" s="237" t="s">
        <v>1</v>
      </c>
      <c r="I792" s="239"/>
      <c r="J792" s="235"/>
      <c r="K792" s="235"/>
      <c r="L792" s="240"/>
      <c r="M792" s="241"/>
      <c r="N792" s="242"/>
      <c r="O792" s="242"/>
      <c r="P792" s="242"/>
      <c r="Q792" s="242"/>
      <c r="R792" s="242"/>
      <c r="S792" s="242"/>
      <c r="T792" s="243"/>
      <c r="U792" s="13"/>
      <c r="V792" s="13"/>
      <c r="W792" s="13"/>
      <c r="X792" s="13"/>
      <c r="Y792" s="13"/>
      <c r="Z792" s="13"/>
      <c r="AA792" s="13"/>
      <c r="AB792" s="13"/>
      <c r="AC792" s="13"/>
      <c r="AD792" s="13"/>
      <c r="AE792" s="13"/>
      <c r="AT792" s="244" t="s">
        <v>141</v>
      </c>
      <c r="AU792" s="244" t="s">
        <v>85</v>
      </c>
      <c r="AV792" s="13" t="s">
        <v>83</v>
      </c>
      <c r="AW792" s="13" t="s">
        <v>32</v>
      </c>
      <c r="AX792" s="13" t="s">
        <v>75</v>
      </c>
      <c r="AY792" s="244" t="s">
        <v>133</v>
      </c>
    </row>
    <row r="793" s="14" customFormat="1">
      <c r="A793" s="14"/>
      <c r="B793" s="245"/>
      <c r="C793" s="246"/>
      <c r="D793" s="236" t="s">
        <v>141</v>
      </c>
      <c r="E793" s="247" t="s">
        <v>1</v>
      </c>
      <c r="F793" s="248" t="s">
        <v>1137</v>
      </c>
      <c r="G793" s="246"/>
      <c r="H793" s="249">
        <v>3234</v>
      </c>
      <c r="I793" s="250"/>
      <c r="J793" s="246"/>
      <c r="K793" s="246"/>
      <c r="L793" s="251"/>
      <c r="M793" s="252"/>
      <c r="N793" s="253"/>
      <c r="O793" s="253"/>
      <c r="P793" s="253"/>
      <c r="Q793" s="253"/>
      <c r="R793" s="253"/>
      <c r="S793" s="253"/>
      <c r="T793" s="254"/>
      <c r="U793" s="14"/>
      <c r="V793" s="14"/>
      <c r="W793" s="14"/>
      <c r="X793" s="14"/>
      <c r="Y793" s="14"/>
      <c r="Z793" s="14"/>
      <c r="AA793" s="14"/>
      <c r="AB793" s="14"/>
      <c r="AC793" s="14"/>
      <c r="AD793" s="14"/>
      <c r="AE793" s="14"/>
      <c r="AT793" s="255" t="s">
        <v>141</v>
      </c>
      <c r="AU793" s="255" t="s">
        <v>85</v>
      </c>
      <c r="AV793" s="14" t="s">
        <v>85</v>
      </c>
      <c r="AW793" s="14" t="s">
        <v>32</v>
      </c>
      <c r="AX793" s="14" t="s">
        <v>83</v>
      </c>
      <c r="AY793" s="255" t="s">
        <v>133</v>
      </c>
    </row>
    <row r="794" s="2" customFormat="1" ht="21.75" customHeight="1">
      <c r="A794" s="39"/>
      <c r="B794" s="40"/>
      <c r="C794" s="220" t="s">
        <v>475</v>
      </c>
      <c r="D794" s="220" t="s">
        <v>135</v>
      </c>
      <c r="E794" s="221" t="s">
        <v>366</v>
      </c>
      <c r="F794" s="222" t="s">
        <v>367</v>
      </c>
      <c r="G794" s="223" t="s">
        <v>138</v>
      </c>
      <c r="H794" s="224">
        <v>6557.04</v>
      </c>
      <c r="I794" s="225"/>
      <c r="J794" s="226">
        <f>ROUND(I794*H794,2)</f>
        <v>0</v>
      </c>
      <c r="K794" s="227"/>
      <c r="L794" s="45"/>
      <c r="M794" s="228" t="s">
        <v>1</v>
      </c>
      <c r="N794" s="229" t="s">
        <v>40</v>
      </c>
      <c r="O794" s="92"/>
      <c r="P794" s="230">
        <f>O794*H794</f>
        <v>0</v>
      </c>
      <c r="Q794" s="230">
        <v>0</v>
      </c>
      <c r="R794" s="230">
        <f>Q794*H794</f>
        <v>0</v>
      </c>
      <c r="S794" s="230">
        <v>0</v>
      </c>
      <c r="T794" s="231">
        <f>S794*H794</f>
        <v>0</v>
      </c>
      <c r="U794" s="39"/>
      <c r="V794" s="39"/>
      <c r="W794" s="39"/>
      <c r="X794" s="39"/>
      <c r="Y794" s="39"/>
      <c r="Z794" s="39"/>
      <c r="AA794" s="39"/>
      <c r="AB794" s="39"/>
      <c r="AC794" s="39"/>
      <c r="AD794" s="39"/>
      <c r="AE794" s="39"/>
      <c r="AR794" s="232" t="s">
        <v>139</v>
      </c>
      <c r="AT794" s="232" t="s">
        <v>135</v>
      </c>
      <c r="AU794" s="232" t="s">
        <v>85</v>
      </c>
      <c r="AY794" s="18" t="s">
        <v>133</v>
      </c>
      <c r="BE794" s="233">
        <f>IF(N794="základní",J794,0)</f>
        <v>0</v>
      </c>
      <c r="BF794" s="233">
        <f>IF(N794="snížená",J794,0)</f>
        <v>0</v>
      </c>
      <c r="BG794" s="233">
        <f>IF(N794="zákl. přenesená",J794,0)</f>
        <v>0</v>
      </c>
      <c r="BH794" s="233">
        <f>IF(N794="sníž. přenesená",J794,0)</f>
        <v>0</v>
      </c>
      <c r="BI794" s="233">
        <f>IF(N794="nulová",J794,0)</f>
        <v>0</v>
      </c>
      <c r="BJ794" s="18" t="s">
        <v>83</v>
      </c>
      <c r="BK794" s="233">
        <f>ROUND(I794*H794,2)</f>
        <v>0</v>
      </c>
      <c r="BL794" s="18" t="s">
        <v>139</v>
      </c>
      <c r="BM794" s="232" t="s">
        <v>1507</v>
      </c>
    </row>
    <row r="795" s="13" customFormat="1">
      <c r="A795" s="13"/>
      <c r="B795" s="234"/>
      <c r="C795" s="235"/>
      <c r="D795" s="236" t="s">
        <v>141</v>
      </c>
      <c r="E795" s="237" t="s">
        <v>1</v>
      </c>
      <c r="F795" s="238" t="s">
        <v>1508</v>
      </c>
      <c r="G795" s="235"/>
      <c r="H795" s="237" t="s">
        <v>1</v>
      </c>
      <c r="I795" s="239"/>
      <c r="J795" s="235"/>
      <c r="K795" s="235"/>
      <c r="L795" s="240"/>
      <c r="M795" s="241"/>
      <c r="N795" s="242"/>
      <c r="O795" s="242"/>
      <c r="P795" s="242"/>
      <c r="Q795" s="242"/>
      <c r="R795" s="242"/>
      <c r="S795" s="242"/>
      <c r="T795" s="243"/>
      <c r="U795" s="13"/>
      <c r="V795" s="13"/>
      <c r="W795" s="13"/>
      <c r="X795" s="13"/>
      <c r="Y795" s="13"/>
      <c r="Z795" s="13"/>
      <c r="AA795" s="13"/>
      <c r="AB795" s="13"/>
      <c r="AC795" s="13"/>
      <c r="AD795" s="13"/>
      <c r="AE795" s="13"/>
      <c r="AT795" s="244" t="s">
        <v>141</v>
      </c>
      <c r="AU795" s="244" t="s">
        <v>85</v>
      </c>
      <c r="AV795" s="13" t="s">
        <v>83</v>
      </c>
      <c r="AW795" s="13" t="s">
        <v>32</v>
      </c>
      <c r="AX795" s="13" t="s">
        <v>75</v>
      </c>
      <c r="AY795" s="244" t="s">
        <v>133</v>
      </c>
    </row>
    <row r="796" s="13" customFormat="1">
      <c r="A796" s="13"/>
      <c r="B796" s="234"/>
      <c r="C796" s="235"/>
      <c r="D796" s="236" t="s">
        <v>141</v>
      </c>
      <c r="E796" s="237" t="s">
        <v>1</v>
      </c>
      <c r="F796" s="238" t="s">
        <v>1509</v>
      </c>
      <c r="G796" s="235"/>
      <c r="H796" s="237" t="s">
        <v>1</v>
      </c>
      <c r="I796" s="239"/>
      <c r="J796" s="235"/>
      <c r="K796" s="235"/>
      <c r="L796" s="240"/>
      <c r="M796" s="241"/>
      <c r="N796" s="242"/>
      <c r="O796" s="242"/>
      <c r="P796" s="242"/>
      <c r="Q796" s="242"/>
      <c r="R796" s="242"/>
      <c r="S796" s="242"/>
      <c r="T796" s="243"/>
      <c r="U796" s="13"/>
      <c r="V796" s="13"/>
      <c r="W796" s="13"/>
      <c r="X796" s="13"/>
      <c r="Y796" s="13"/>
      <c r="Z796" s="13"/>
      <c r="AA796" s="13"/>
      <c r="AB796" s="13"/>
      <c r="AC796" s="13"/>
      <c r="AD796" s="13"/>
      <c r="AE796" s="13"/>
      <c r="AT796" s="244" t="s">
        <v>141</v>
      </c>
      <c r="AU796" s="244" t="s">
        <v>85</v>
      </c>
      <c r="AV796" s="13" t="s">
        <v>83</v>
      </c>
      <c r="AW796" s="13" t="s">
        <v>32</v>
      </c>
      <c r="AX796" s="13" t="s">
        <v>75</v>
      </c>
      <c r="AY796" s="244" t="s">
        <v>133</v>
      </c>
    </row>
    <row r="797" s="14" customFormat="1">
      <c r="A797" s="14"/>
      <c r="B797" s="245"/>
      <c r="C797" s="246"/>
      <c r="D797" s="236" t="s">
        <v>141</v>
      </c>
      <c r="E797" s="247" t="s">
        <v>1</v>
      </c>
      <c r="F797" s="248" t="s">
        <v>1132</v>
      </c>
      <c r="G797" s="246"/>
      <c r="H797" s="249">
        <v>2497.9200000000001</v>
      </c>
      <c r="I797" s="250"/>
      <c r="J797" s="246"/>
      <c r="K797" s="246"/>
      <c r="L797" s="251"/>
      <c r="M797" s="252"/>
      <c r="N797" s="253"/>
      <c r="O797" s="253"/>
      <c r="P797" s="253"/>
      <c r="Q797" s="253"/>
      <c r="R797" s="253"/>
      <c r="S797" s="253"/>
      <c r="T797" s="254"/>
      <c r="U797" s="14"/>
      <c r="V797" s="14"/>
      <c r="W797" s="14"/>
      <c r="X797" s="14"/>
      <c r="Y797" s="14"/>
      <c r="Z797" s="14"/>
      <c r="AA797" s="14"/>
      <c r="AB797" s="14"/>
      <c r="AC797" s="14"/>
      <c r="AD797" s="14"/>
      <c r="AE797" s="14"/>
      <c r="AT797" s="255" t="s">
        <v>141</v>
      </c>
      <c r="AU797" s="255" t="s">
        <v>85</v>
      </c>
      <c r="AV797" s="14" t="s">
        <v>85</v>
      </c>
      <c r="AW797" s="14" t="s">
        <v>32</v>
      </c>
      <c r="AX797" s="14" t="s">
        <v>75</v>
      </c>
      <c r="AY797" s="255" t="s">
        <v>133</v>
      </c>
    </row>
    <row r="798" s="14" customFormat="1">
      <c r="A798" s="14"/>
      <c r="B798" s="245"/>
      <c r="C798" s="246"/>
      <c r="D798" s="236" t="s">
        <v>141</v>
      </c>
      <c r="E798" s="247" t="s">
        <v>1</v>
      </c>
      <c r="F798" s="248" t="s">
        <v>1510</v>
      </c>
      <c r="G798" s="246"/>
      <c r="H798" s="249">
        <v>4059.1199999999999</v>
      </c>
      <c r="I798" s="250"/>
      <c r="J798" s="246"/>
      <c r="K798" s="246"/>
      <c r="L798" s="251"/>
      <c r="M798" s="252"/>
      <c r="N798" s="253"/>
      <c r="O798" s="253"/>
      <c r="P798" s="253"/>
      <c r="Q798" s="253"/>
      <c r="R798" s="253"/>
      <c r="S798" s="253"/>
      <c r="T798" s="254"/>
      <c r="U798" s="14"/>
      <c r="V798" s="14"/>
      <c r="W798" s="14"/>
      <c r="X798" s="14"/>
      <c r="Y798" s="14"/>
      <c r="Z798" s="14"/>
      <c r="AA798" s="14"/>
      <c r="AB798" s="14"/>
      <c r="AC798" s="14"/>
      <c r="AD798" s="14"/>
      <c r="AE798" s="14"/>
      <c r="AT798" s="255" t="s">
        <v>141</v>
      </c>
      <c r="AU798" s="255" t="s">
        <v>85</v>
      </c>
      <c r="AV798" s="14" t="s">
        <v>85</v>
      </c>
      <c r="AW798" s="14" t="s">
        <v>32</v>
      </c>
      <c r="AX798" s="14" t="s">
        <v>75</v>
      </c>
      <c r="AY798" s="255" t="s">
        <v>133</v>
      </c>
    </row>
    <row r="799" s="15" customFormat="1">
      <c r="A799" s="15"/>
      <c r="B799" s="256"/>
      <c r="C799" s="257"/>
      <c r="D799" s="236" t="s">
        <v>141</v>
      </c>
      <c r="E799" s="258" t="s">
        <v>1</v>
      </c>
      <c r="F799" s="259" t="s">
        <v>152</v>
      </c>
      <c r="G799" s="257"/>
      <c r="H799" s="260">
        <v>6557.04</v>
      </c>
      <c r="I799" s="261"/>
      <c r="J799" s="257"/>
      <c r="K799" s="257"/>
      <c r="L799" s="262"/>
      <c r="M799" s="263"/>
      <c r="N799" s="264"/>
      <c r="O799" s="264"/>
      <c r="P799" s="264"/>
      <c r="Q799" s="264"/>
      <c r="R799" s="264"/>
      <c r="S799" s="264"/>
      <c r="T799" s="265"/>
      <c r="U799" s="15"/>
      <c r="V799" s="15"/>
      <c r="W799" s="15"/>
      <c r="X799" s="15"/>
      <c r="Y799" s="15"/>
      <c r="Z799" s="15"/>
      <c r="AA799" s="15"/>
      <c r="AB799" s="15"/>
      <c r="AC799" s="15"/>
      <c r="AD799" s="15"/>
      <c r="AE799" s="15"/>
      <c r="AT799" s="266" t="s">
        <v>141</v>
      </c>
      <c r="AU799" s="266" t="s">
        <v>85</v>
      </c>
      <c r="AV799" s="15" t="s">
        <v>139</v>
      </c>
      <c r="AW799" s="15" t="s">
        <v>32</v>
      </c>
      <c r="AX799" s="15" t="s">
        <v>83</v>
      </c>
      <c r="AY799" s="266" t="s">
        <v>133</v>
      </c>
    </row>
    <row r="800" s="2" customFormat="1" ht="21.75" customHeight="1">
      <c r="A800" s="39"/>
      <c r="B800" s="40"/>
      <c r="C800" s="220" t="s">
        <v>479</v>
      </c>
      <c r="D800" s="220" t="s">
        <v>135</v>
      </c>
      <c r="E800" s="221" t="s">
        <v>1511</v>
      </c>
      <c r="F800" s="222" t="s">
        <v>1512</v>
      </c>
      <c r="G800" s="223" t="s">
        <v>138</v>
      </c>
      <c r="H800" s="224">
        <v>2393</v>
      </c>
      <c r="I800" s="225"/>
      <c r="J800" s="226">
        <f>ROUND(I800*H800,2)</f>
        <v>0</v>
      </c>
      <c r="K800" s="227"/>
      <c r="L800" s="45"/>
      <c r="M800" s="228" t="s">
        <v>1</v>
      </c>
      <c r="N800" s="229" t="s">
        <v>40</v>
      </c>
      <c r="O800" s="92"/>
      <c r="P800" s="230">
        <f>O800*H800</f>
        <v>0</v>
      </c>
      <c r="Q800" s="230">
        <v>0</v>
      </c>
      <c r="R800" s="230">
        <f>Q800*H800</f>
        <v>0</v>
      </c>
      <c r="S800" s="230">
        <v>0</v>
      </c>
      <c r="T800" s="231">
        <f>S800*H800</f>
        <v>0</v>
      </c>
      <c r="U800" s="39"/>
      <c r="V800" s="39"/>
      <c r="W800" s="39"/>
      <c r="X800" s="39"/>
      <c r="Y800" s="39"/>
      <c r="Z800" s="39"/>
      <c r="AA800" s="39"/>
      <c r="AB800" s="39"/>
      <c r="AC800" s="39"/>
      <c r="AD800" s="39"/>
      <c r="AE800" s="39"/>
      <c r="AR800" s="232" t="s">
        <v>139</v>
      </c>
      <c r="AT800" s="232" t="s">
        <v>135</v>
      </c>
      <c r="AU800" s="232" t="s">
        <v>85</v>
      </c>
      <c r="AY800" s="18" t="s">
        <v>133</v>
      </c>
      <c r="BE800" s="233">
        <f>IF(N800="základní",J800,0)</f>
        <v>0</v>
      </c>
      <c r="BF800" s="233">
        <f>IF(N800="snížená",J800,0)</f>
        <v>0</v>
      </c>
      <c r="BG800" s="233">
        <f>IF(N800="zákl. přenesená",J800,0)</f>
        <v>0</v>
      </c>
      <c r="BH800" s="233">
        <f>IF(N800="sníž. přenesená",J800,0)</f>
        <v>0</v>
      </c>
      <c r="BI800" s="233">
        <f>IF(N800="nulová",J800,0)</f>
        <v>0</v>
      </c>
      <c r="BJ800" s="18" t="s">
        <v>83</v>
      </c>
      <c r="BK800" s="233">
        <f>ROUND(I800*H800,2)</f>
        <v>0</v>
      </c>
      <c r="BL800" s="18" t="s">
        <v>139</v>
      </c>
      <c r="BM800" s="232" t="s">
        <v>1513</v>
      </c>
    </row>
    <row r="801" s="13" customFormat="1">
      <c r="A801" s="13"/>
      <c r="B801" s="234"/>
      <c r="C801" s="235"/>
      <c r="D801" s="236" t="s">
        <v>141</v>
      </c>
      <c r="E801" s="237" t="s">
        <v>1</v>
      </c>
      <c r="F801" s="238" t="s">
        <v>1514</v>
      </c>
      <c r="G801" s="235"/>
      <c r="H801" s="237" t="s">
        <v>1</v>
      </c>
      <c r="I801" s="239"/>
      <c r="J801" s="235"/>
      <c r="K801" s="235"/>
      <c r="L801" s="240"/>
      <c r="M801" s="241"/>
      <c r="N801" s="242"/>
      <c r="O801" s="242"/>
      <c r="P801" s="242"/>
      <c r="Q801" s="242"/>
      <c r="R801" s="242"/>
      <c r="S801" s="242"/>
      <c r="T801" s="243"/>
      <c r="U801" s="13"/>
      <c r="V801" s="13"/>
      <c r="W801" s="13"/>
      <c r="X801" s="13"/>
      <c r="Y801" s="13"/>
      <c r="Z801" s="13"/>
      <c r="AA801" s="13"/>
      <c r="AB801" s="13"/>
      <c r="AC801" s="13"/>
      <c r="AD801" s="13"/>
      <c r="AE801" s="13"/>
      <c r="AT801" s="244" t="s">
        <v>141</v>
      </c>
      <c r="AU801" s="244" t="s">
        <v>85</v>
      </c>
      <c r="AV801" s="13" t="s">
        <v>83</v>
      </c>
      <c r="AW801" s="13" t="s">
        <v>32</v>
      </c>
      <c r="AX801" s="13" t="s">
        <v>75</v>
      </c>
      <c r="AY801" s="244" t="s">
        <v>133</v>
      </c>
    </row>
    <row r="802" s="14" customFormat="1">
      <c r="A802" s="14"/>
      <c r="B802" s="245"/>
      <c r="C802" s="246"/>
      <c r="D802" s="236" t="s">
        <v>141</v>
      </c>
      <c r="E802" s="247" t="s">
        <v>1</v>
      </c>
      <c r="F802" s="248" t="s">
        <v>1176</v>
      </c>
      <c r="G802" s="246"/>
      <c r="H802" s="249">
        <v>2393</v>
      </c>
      <c r="I802" s="250"/>
      <c r="J802" s="246"/>
      <c r="K802" s="246"/>
      <c r="L802" s="251"/>
      <c r="M802" s="252"/>
      <c r="N802" s="253"/>
      <c r="O802" s="253"/>
      <c r="P802" s="253"/>
      <c r="Q802" s="253"/>
      <c r="R802" s="253"/>
      <c r="S802" s="253"/>
      <c r="T802" s="254"/>
      <c r="U802" s="14"/>
      <c r="V802" s="14"/>
      <c r="W802" s="14"/>
      <c r="X802" s="14"/>
      <c r="Y802" s="14"/>
      <c r="Z802" s="14"/>
      <c r="AA802" s="14"/>
      <c r="AB802" s="14"/>
      <c r="AC802" s="14"/>
      <c r="AD802" s="14"/>
      <c r="AE802" s="14"/>
      <c r="AT802" s="255" t="s">
        <v>141</v>
      </c>
      <c r="AU802" s="255" t="s">
        <v>85</v>
      </c>
      <c r="AV802" s="14" t="s">
        <v>85</v>
      </c>
      <c r="AW802" s="14" t="s">
        <v>32</v>
      </c>
      <c r="AX802" s="14" t="s">
        <v>83</v>
      </c>
      <c r="AY802" s="255" t="s">
        <v>133</v>
      </c>
    </row>
    <row r="803" s="2" customFormat="1" ht="21.75" customHeight="1">
      <c r="A803" s="39"/>
      <c r="B803" s="40"/>
      <c r="C803" s="220" t="s">
        <v>483</v>
      </c>
      <c r="D803" s="220" t="s">
        <v>135</v>
      </c>
      <c r="E803" s="221" t="s">
        <v>1515</v>
      </c>
      <c r="F803" s="222" t="s">
        <v>1516</v>
      </c>
      <c r="G803" s="223" t="s">
        <v>138</v>
      </c>
      <c r="H803" s="224">
        <v>1688</v>
      </c>
      <c r="I803" s="225"/>
      <c r="J803" s="226">
        <f>ROUND(I803*H803,2)</f>
        <v>0</v>
      </c>
      <c r="K803" s="227"/>
      <c r="L803" s="45"/>
      <c r="M803" s="228" t="s">
        <v>1</v>
      </c>
      <c r="N803" s="229" t="s">
        <v>40</v>
      </c>
      <c r="O803" s="92"/>
      <c r="P803" s="230">
        <f>O803*H803</f>
        <v>0</v>
      </c>
      <c r="Q803" s="230">
        <v>0.46000000000000002</v>
      </c>
      <c r="R803" s="230">
        <f>Q803*H803</f>
        <v>776.48000000000002</v>
      </c>
      <c r="S803" s="230">
        <v>0</v>
      </c>
      <c r="T803" s="231">
        <f>S803*H803</f>
        <v>0</v>
      </c>
      <c r="U803" s="39"/>
      <c r="V803" s="39"/>
      <c r="W803" s="39"/>
      <c r="X803" s="39"/>
      <c r="Y803" s="39"/>
      <c r="Z803" s="39"/>
      <c r="AA803" s="39"/>
      <c r="AB803" s="39"/>
      <c r="AC803" s="39"/>
      <c r="AD803" s="39"/>
      <c r="AE803" s="39"/>
      <c r="AR803" s="232" t="s">
        <v>139</v>
      </c>
      <c r="AT803" s="232" t="s">
        <v>135</v>
      </c>
      <c r="AU803" s="232" t="s">
        <v>85</v>
      </c>
      <c r="AY803" s="18" t="s">
        <v>133</v>
      </c>
      <c r="BE803" s="233">
        <f>IF(N803="základní",J803,0)</f>
        <v>0</v>
      </c>
      <c r="BF803" s="233">
        <f>IF(N803="snížená",J803,0)</f>
        <v>0</v>
      </c>
      <c r="BG803" s="233">
        <f>IF(N803="zákl. přenesená",J803,0)</f>
        <v>0</v>
      </c>
      <c r="BH803" s="233">
        <f>IF(N803="sníž. přenesená",J803,0)</f>
        <v>0</v>
      </c>
      <c r="BI803" s="233">
        <f>IF(N803="nulová",J803,0)</f>
        <v>0</v>
      </c>
      <c r="BJ803" s="18" t="s">
        <v>83</v>
      </c>
      <c r="BK803" s="233">
        <f>ROUND(I803*H803,2)</f>
        <v>0</v>
      </c>
      <c r="BL803" s="18" t="s">
        <v>139</v>
      </c>
      <c r="BM803" s="232" t="s">
        <v>1517</v>
      </c>
    </row>
    <row r="804" s="13" customFormat="1">
      <c r="A804" s="13"/>
      <c r="B804" s="234"/>
      <c r="C804" s="235"/>
      <c r="D804" s="236" t="s">
        <v>141</v>
      </c>
      <c r="E804" s="237" t="s">
        <v>1</v>
      </c>
      <c r="F804" s="238" t="s">
        <v>1518</v>
      </c>
      <c r="G804" s="235"/>
      <c r="H804" s="237" t="s">
        <v>1</v>
      </c>
      <c r="I804" s="239"/>
      <c r="J804" s="235"/>
      <c r="K804" s="235"/>
      <c r="L804" s="240"/>
      <c r="M804" s="241"/>
      <c r="N804" s="242"/>
      <c r="O804" s="242"/>
      <c r="P804" s="242"/>
      <c r="Q804" s="242"/>
      <c r="R804" s="242"/>
      <c r="S804" s="242"/>
      <c r="T804" s="243"/>
      <c r="U804" s="13"/>
      <c r="V804" s="13"/>
      <c r="W804" s="13"/>
      <c r="X804" s="13"/>
      <c r="Y804" s="13"/>
      <c r="Z804" s="13"/>
      <c r="AA804" s="13"/>
      <c r="AB804" s="13"/>
      <c r="AC804" s="13"/>
      <c r="AD804" s="13"/>
      <c r="AE804" s="13"/>
      <c r="AT804" s="244" t="s">
        <v>141</v>
      </c>
      <c r="AU804" s="244" t="s">
        <v>85</v>
      </c>
      <c r="AV804" s="13" t="s">
        <v>83</v>
      </c>
      <c r="AW804" s="13" t="s">
        <v>32</v>
      </c>
      <c r="AX804" s="13" t="s">
        <v>75</v>
      </c>
      <c r="AY804" s="244" t="s">
        <v>133</v>
      </c>
    </row>
    <row r="805" s="14" customFormat="1">
      <c r="A805" s="14"/>
      <c r="B805" s="245"/>
      <c r="C805" s="246"/>
      <c r="D805" s="236" t="s">
        <v>141</v>
      </c>
      <c r="E805" s="247" t="s">
        <v>1</v>
      </c>
      <c r="F805" s="248" t="s">
        <v>1504</v>
      </c>
      <c r="G805" s="246"/>
      <c r="H805" s="249">
        <v>1688</v>
      </c>
      <c r="I805" s="250"/>
      <c r="J805" s="246"/>
      <c r="K805" s="246"/>
      <c r="L805" s="251"/>
      <c r="M805" s="252"/>
      <c r="N805" s="253"/>
      <c r="O805" s="253"/>
      <c r="P805" s="253"/>
      <c r="Q805" s="253"/>
      <c r="R805" s="253"/>
      <c r="S805" s="253"/>
      <c r="T805" s="254"/>
      <c r="U805" s="14"/>
      <c r="V805" s="14"/>
      <c r="W805" s="14"/>
      <c r="X805" s="14"/>
      <c r="Y805" s="14"/>
      <c r="Z805" s="14"/>
      <c r="AA805" s="14"/>
      <c r="AB805" s="14"/>
      <c r="AC805" s="14"/>
      <c r="AD805" s="14"/>
      <c r="AE805" s="14"/>
      <c r="AT805" s="255" t="s">
        <v>141</v>
      </c>
      <c r="AU805" s="255" t="s">
        <v>85</v>
      </c>
      <c r="AV805" s="14" t="s">
        <v>85</v>
      </c>
      <c r="AW805" s="14" t="s">
        <v>32</v>
      </c>
      <c r="AX805" s="14" t="s">
        <v>83</v>
      </c>
      <c r="AY805" s="255" t="s">
        <v>133</v>
      </c>
    </row>
    <row r="806" s="2" customFormat="1" ht="21.75" customHeight="1">
      <c r="A806" s="39"/>
      <c r="B806" s="40"/>
      <c r="C806" s="220" t="s">
        <v>487</v>
      </c>
      <c r="D806" s="220" t="s">
        <v>135</v>
      </c>
      <c r="E806" s="221" t="s">
        <v>1519</v>
      </c>
      <c r="F806" s="222" t="s">
        <v>1520</v>
      </c>
      <c r="G806" s="223" t="s">
        <v>138</v>
      </c>
      <c r="H806" s="224">
        <v>292</v>
      </c>
      <c r="I806" s="225"/>
      <c r="J806" s="226">
        <f>ROUND(I806*H806,2)</f>
        <v>0</v>
      </c>
      <c r="K806" s="227"/>
      <c r="L806" s="45"/>
      <c r="M806" s="228" t="s">
        <v>1</v>
      </c>
      <c r="N806" s="229" t="s">
        <v>40</v>
      </c>
      <c r="O806" s="92"/>
      <c r="P806" s="230">
        <f>O806*H806</f>
        <v>0</v>
      </c>
      <c r="Q806" s="230">
        <v>0</v>
      </c>
      <c r="R806" s="230">
        <f>Q806*H806</f>
        <v>0</v>
      </c>
      <c r="S806" s="230">
        <v>0</v>
      </c>
      <c r="T806" s="231">
        <f>S806*H806</f>
        <v>0</v>
      </c>
      <c r="U806" s="39"/>
      <c r="V806" s="39"/>
      <c r="W806" s="39"/>
      <c r="X806" s="39"/>
      <c r="Y806" s="39"/>
      <c r="Z806" s="39"/>
      <c r="AA806" s="39"/>
      <c r="AB806" s="39"/>
      <c r="AC806" s="39"/>
      <c r="AD806" s="39"/>
      <c r="AE806" s="39"/>
      <c r="AR806" s="232" t="s">
        <v>139</v>
      </c>
      <c r="AT806" s="232" t="s">
        <v>135</v>
      </c>
      <c r="AU806" s="232" t="s">
        <v>85</v>
      </c>
      <c r="AY806" s="18" t="s">
        <v>133</v>
      </c>
      <c r="BE806" s="233">
        <f>IF(N806="základní",J806,0)</f>
        <v>0</v>
      </c>
      <c r="BF806" s="233">
        <f>IF(N806="snížená",J806,0)</f>
        <v>0</v>
      </c>
      <c r="BG806" s="233">
        <f>IF(N806="zákl. přenesená",J806,0)</f>
        <v>0</v>
      </c>
      <c r="BH806" s="233">
        <f>IF(N806="sníž. přenesená",J806,0)</f>
        <v>0</v>
      </c>
      <c r="BI806" s="233">
        <f>IF(N806="nulová",J806,0)</f>
        <v>0</v>
      </c>
      <c r="BJ806" s="18" t="s">
        <v>83</v>
      </c>
      <c r="BK806" s="233">
        <f>ROUND(I806*H806,2)</f>
        <v>0</v>
      </c>
      <c r="BL806" s="18" t="s">
        <v>139</v>
      </c>
      <c r="BM806" s="232" t="s">
        <v>1521</v>
      </c>
    </row>
    <row r="807" s="13" customFormat="1">
      <c r="A807" s="13"/>
      <c r="B807" s="234"/>
      <c r="C807" s="235"/>
      <c r="D807" s="236" t="s">
        <v>141</v>
      </c>
      <c r="E807" s="237" t="s">
        <v>1</v>
      </c>
      <c r="F807" s="238" t="s">
        <v>1522</v>
      </c>
      <c r="G807" s="235"/>
      <c r="H807" s="237" t="s">
        <v>1</v>
      </c>
      <c r="I807" s="239"/>
      <c r="J807" s="235"/>
      <c r="K807" s="235"/>
      <c r="L807" s="240"/>
      <c r="M807" s="241"/>
      <c r="N807" s="242"/>
      <c r="O807" s="242"/>
      <c r="P807" s="242"/>
      <c r="Q807" s="242"/>
      <c r="R807" s="242"/>
      <c r="S807" s="242"/>
      <c r="T807" s="243"/>
      <c r="U807" s="13"/>
      <c r="V807" s="13"/>
      <c r="W807" s="13"/>
      <c r="X807" s="13"/>
      <c r="Y807" s="13"/>
      <c r="Z807" s="13"/>
      <c r="AA807" s="13"/>
      <c r="AB807" s="13"/>
      <c r="AC807" s="13"/>
      <c r="AD807" s="13"/>
      <c r="AE807" s="13"/>
      <c r="AT807" s="244" t="s">
        <v>141</v>
      </c>
      <c r="AU807" s="244" t="s">
        <v>85</v>
      </c>
      <c r="AV807" s="13" t="s">
        <v>83</v>
      </c>
      <c r="AW807" s="13" t="s">
        <v>32</v>
      </c>
      <c r="AX807" s="13" t="s">
        <v>75</v>
      </c>
      <c r="AY807" s="244" t="s">
        <v>133</v>
      </c>
    </row>
    <row r="808" s="14" customFormat="1">
      <c r="A808" s="14"/>
      <c r="B808" s="245"/>
      <c r="C808" s="246"/>
      <c r="D808" s="236" t="s">
        <v>141</v>
      </c>
      <c r="E808" s="247" t="s">
        <v>1</v>
      </c>
      <c r="F808" s="248" t="s">
        <v>1128</v>
      </c>
      <c r="G808" s="246"/>
      <c r="H808" s="249">
        <v>292</v>
      </c>
      <c r="I808" s="250"/>
      <c r="J808" s="246"/>
      <c r="K808" s="246"/>
      <c r="L808" s="251"/>
      <c r="M808" s="252"/>
      <c r="N808" s="253"/>
      <c r="O808" s="253"/>
      <c r="P808" s="253"/>
      <c r="Q808" s="253"/>
      <c r="R808" s="253"/>
      <c r="S808" s="253"/>
      <c r="T808" s="254"/>
      <c r="U808" s="14"/>
      <c r="V808" s="14"/>
      <c r="W808" s="14"/>
      <c r="X808" s="14"/>
      <c r="Y808" s="14"/>
      <c r="Z808" s="14"/>
      <c r="AA808" s="14"/>
      <c r="AB808" s="14"/>
      <c r="AC808" s="14"/>
      <c r="AD808" s="14"/>
      <c r="AE808" s="14"/>
      <c r="AT808" s="255" t="s">
        <v>141</v>
      </c>
      <c r="AU808" s="255" t="s">
        <v>85</v>
      </c>
      <c r="AV808" s="14" t="s">
        <v>85</v>
      </c>
      <c r="AW808" s="14" t="s">
        <v>32</v>
      </c>
      <c r="AX808" s="14" t="s">
        <v>83</v>
      </c>
      <c r="AY808" s="255" t="s">
        <v>133</v>
      </c>
    </row>
    <row r="809" s="2" customFormat="1" ht="24.15" customHeight="1">
      <c r="A809" s="39"/>
      <c r="B809" s="40"/>
      <c r="C809" s="220" t="s">
        <v>491</v>
      </c>
      <c r="D809" s="220" t="s">
        <v>135</v>
      </c>
      <c r="E809" s="221" t="s">
        <v>383</v>
      </c>
      <c r="F809" s="222" t="s">
        <v>384</v>
      </c>
      <c r="G809" s="223" t="s">
        <v>138</v>
      </c>
      <c r="H809" s="224">
        <v>2497.9200000000001</v>
      </c>
      <c r="I809" s="225"/>
      <c r="J809" s="226">
        <f>ROUND(I809*H809,2)</f>
        <v>0</v>
      </c>
      <c r="K809" s="227"/>
      <c r="L809" s="45"/>
      <c r="M809" s="228" t="s">
        <v>1</v>
      </c>
      <c r="N809" s="229" t="s">
        <v>40</v>
      </c>
      <c r="O809" s="92"/>
      <c r="P809" s="230">
        <f>O809*H809</f>
        <v>0</v>
      </c>
      <c r="Q809" s="230">
        <v>0.13188</v>
      </c>
      <c r="R809" s="230">
        <f>Q809*H809</f>
        <v>329.4256896</v>
      </c>
      <c r="S809" s="230">
        <v>0</v>
      </c>
      <c r="T809" s="231">
        <f>S809*H809</f>
        <v>0</v>
      </c>
      <c r="U809" s="39"/>
      <c r="V809" s="39"/>
      <c r="W809" s="39"/>
      <c r="X809" s="39"/>
      <c r="Y809" s="39"/>
      <c r="Z809" s="39"/>
      <c r="AA809" s="39"/>
      <c r="AB809" s="39"/>
      <c r="AC809" s="39"/>
      <c r="AD809" s="39"/>
      <c r="AE809" s="39"/>
      <c r="AR809" s="232" t="s">
        <v>139</v>
      </c>
      <c r="AT809" s="232" t="s">
        <v>135</v>
      </c>
      <c r="AU809" s="232" t="s">
        <v>85</v>
      </c>
      <c r="AY809" s="18" t="s">
        <v>133</v>
      </c>
      <c r="BE809" s="233">
        <f>IF(N809="základní",J809,0)</f>
        <v>0</v>
      </c>
      <c r="BF809" s="233">
        <f>IF(N809="snížená",J809,0)</f>
        <v>0</v>
      </c>
      <c r="BG809" s="233">
        <f>IF(N809="zákl. přenesená",J809,0)</f>
        <v>0</v>
      </c>
      <c r="BH809" s="233">
        <f>IF(N809="sníž. přenesená",J809,0)</f>
        <v>0</v>
      </c>
      <c r="BI809" s="233">
        <f>IF(N809="nulová",J809,0)</f>
        <v>0</v>
      </c>
      <c r="BJ809" s="18" t="s">
        <v>83</v>
      </c>
      <c r="BK809" s="233">
        <f>ROUND(I809*H809,2)</f>
        <v>0</v>
      </c>
      <c r="BL809" s="18" t="s">
        <v>139</v>
      </c>
      <c r="BM809" s="232" t="s">
        <v>1523</v>
      </c>
    </row>
    <row r="810" s="13" customFormat="1">
      <c r="A810" s="13"/>
      <c r="B810" s="234"/>
      <c r="C810" s="235"/>
      <c r="D810" s="236" t="s">
        <v>141</v>
      </c>
      <c r="E810" s="237" t="s">
        <v>1</v>
      </c>
      <c r="F810" s="238" t="s">
        <v>1524</v>
      </c>
      <c r="G810" s="235"/>
      <c r="H810" s="237" t="s">
        <v>1</v>
      </c>
      <c r="I810" s="239"/>
      <c r="J810" s="235"/>
      <c r="K810" s="235"/>
      <c r="L810" s="240"/>
      <c r="M810" s="241"/>
      <c r="N810" s="242"/>
      <c r="O810" s="242"/>
      <c r="P810" s="242"/>
      <c r="Q810" s="242"/>
      <c r="R810" s="242"/>
      <c r="S810" s="242"/>
      <c r="T810" s="243"/>
      <c r="U810" s="13"/>
      <c r="V810" s="13"/>
      <c r="W810" s="13"/>
      <c r="X810" s="13"/>
      <c r="Y810" s="13"/>
      <c r="Z810" s="13"/>
      <c r="AA810" s="13"/>
      <c r="AB810" s="13"/>
      <c r="AC810" s="13"/>
      <c r="AD810" s="13"/>
      <c r="AE810" s="13"/>
      <c r="AT810" s="244" t="s">
        <v>141</v>
      </c>
      <c r="AU810" s="244" t="s">
        <v>85</v>
      </c>
      <c r="AV810" s="13" t="s">
        <v>83</v>
      </c>
      <c r="AW810" s="13" t="s">
        <v>32</v>
      </c>
      <c r="AX810" s="13" t="s">
        <v>75</v>
      </c>
      <c r="AY810" s="244" t="s">
        <v>133</v>
      </c>
    </row>
    <row r="811" s="14" customFormat="1">
      <c r="A811" s="14"/>
      <c r="B811" s="245"/>
      <c r="C811" s="246"/>
      <c r="D811" s="236" t="s">
        <v>141</v>
      </c>
      <c r="E811" s="247" t="s">
        <v>1</v>
      </c>
      <c r="F811" s="248" t="s">
        <v>1132</v>
      </c>
      <c r="G811" s="246"/>
      <c r="H811" s="249">
        <v>2497.9200000000001</v>
      </c>
      <c r="I811" s="250"/>
      <c r="J811" s="246"/>
      <c r="K811" s="246"/>
      <c r="L811" s="251"/>
      <c r="M811" s="252"/>
      <c r="N811" s="253"/>
      <c r="O811" s="253"/>
      <c r="P811" s="253"/>
      <c r="Q811" s="253"/>
      <c r="R811" s="253"/>
      <c r="S811" s="253"/>
      <c r="T811" s="254"/>
      <c r="U811" s="14"/>
      <c r="V811" s="14"/>
      <c r="W811" s="14"/>
      <c r="X811" s="14"/>
      <c r="Y811" s="14"/>
      <c r="Z811" s="14"/>
      <c r="AA811" s="14"/>
      <c r="AB811" s="14"/>
      <c r="AC811" s="14"/>
      <c r="AD811" s="14"/>
      <c r="AE811" s="14"/>
      <c r="AT811" s="255" t="s">
        <v>141</v>
      </c>
      <c r="AU811" s="255" t="s">
        <v>85</v>
      </c>
      <c r="AV811" s="14" t="s">
        <v>85</v>
      </c>
      <c r="AW811" s="14" t="s">
        <v>32</v>
      </c>
      <c r="AX811" s="14" t="s">
        <v>83</v>
      </c>
      <c r="AY811" s="255" t="s">
        <v>133</v>
      </c>
    </row>
    <row r="812" s="2" customFormat="1" ht="24.15" customHeight="1">
      <c r="A812" s="39"/>
      <c r="B812" s="40"/>
      <c r="C812" s="220" t="s">
        <v>495</v>
      </c>
      <c r="D812" s="220" t="s">
        <v>135</v>
      </c>
      <c r="E812" s="221" t="s">
        <v>1525</v>
      </c>
      <c r="F812" s="222" t="s">
        <v>1526</v>
      </c>
      <c r="G812" s="223" t="s">
        <v>138</v>
      </c>
      <c r="H812" s="224">
        <v>2393</v>
      </c>
      <c r="I812" s="225"/>
      <c r="J812" s="226">
        <f>ROUND(I812*H812,2)</f>
        <v>0</v>
      </c>
      <c r="K812" s="227"/>
      <c r="L812" s="45"/>
      <c r="M812" s="228" t="s">
        <v>1</v>
      </c>
      <c r="N812" s="229" t="s">
        <v>40</v>
      </c>
      <c r="O812" s="92"/>
      <c r="P812" s="230">
        <f>O812*H812</f>
        <v>0</v>
      </c>
      <c r="Q812" s="230">
        <v>0.18462999999999999</v>
      </c>
      <c r="R812" s="230">
        <f>Q812*H812</f>
        <v>441.81958999999995</v>
      </c>
      <c r="S812" s="230">
        <v>0</v>
      </c>
      <c r="T812" s="231">
        <f>S812*H812</f>
        <v>0</v>
      </c>
      <c r="U812" s="39"/>
      <c r="V812" s="39"/>
      <c r="W812" s="39"/>
      <c r="X812" s="39"/>
      <c r="Y812" s="39"/>
      <c r="Z812" s="39"/>
      <c r="AA812" s="39"/>
      <c r="AB812" s="39"/>
      <c r="AC812" s="39"/>
      <c r="AD812" s="39"/>
      <c r="AE812" s="39"/>
      <c r="AR812" s="232" t="s">
        <v>139</v>
      </c>
      <c r="AT812" s="232" t="s">
        <v>135</v>
      </c>
      <c r="AU812" s="232" t="s">
        <v>85</v>
      </c>
      <c r="AY812" s="18" t="s">
        <v>133</v>
      </c>
      <c r="BE812" s="233">
        <f>IF(N812="základní",J812,0)</f>
        <v>0</v>
      </c>
      <c r="BF812" s="233">
        <f>IF(N812="snížená",J812,0)</f>
        <v>0</v>
      </c>
      <c r="BG812" s="233">
        <f>IF(N812="zákl. přenesená",J812,0)</f>
        <v>0</v>
      </c>
      <c r="BH812" s="233">
        <f>IF(N812="sníž. přenesená",J812,0)</f>
        <v>0</v>
      </c>
      <c r="BI812" s="233">
        <f>IF(N812="nulová",J812,0)</f>
        <v>0</v>
      </c>
      <c r="BJ812" s="18" t="s">
        <v>83</v>
      </c>
      <c r="BK812" s="233">
        <f>ROUND(I812*H812,2)</f>
        <v>0</v>
      </c>
      <c r="BL812" s="18" t="s">
        <v>139</v>
      </c>
      <c r="BM812" s="232" t="s">
        <v>1527</v>
      </c>
    </row>
    <row r="813" s="13" customFormat="1">
      <c r="A813" s="13"/>
      <c r="B813" s="234"/>
      <c r="C813" s="235"/>
      <c r="D813" s="236" t="s">
        <v>141</v>
      </c>
      <c r="E813" s="237" t="s">
        <v>1</v>
      </c>
      <c r="F813" s="238" t="s">
        <v>1528</v>
      </c>
      <c r="G813" s="235"/>
      <c r="H813" s="237" t="s">
        <v>1</v>
      </c>
      <c r="I813" s="239"/>
      <c r="J813" s="235"/>
      <c r="K813" s="235"/>
      <c r="L813" s="240"/>
      <c r="M813" s="241"/>
      <c r="N813" s="242"/>
      <c r="O813" s="242"/>
      <c r="P813" s="242"/>
      <c r="Q813" s="242"/>
      <c r="R813" s="242"/>
      <c r="S813" s="242"/>
      <c r="T813" s="243"/>
      <c r="U813" s="13"/>
      <c r="V813" s="13"/>
      <c r="W813" s="13"/>
      <c r="X813" s="13"/>
      <c r="Y813" s="13"/>
      <c r="Z813" s="13"/>
      <c r="AA813" s="13"/>
      <c r="AB813" s="13"/>
      <c r="AC813" s="13"/>
      <c r="AD813" s="13"/>
      <c r="AE813" s="13"/>
      <c r="AT813" s="244" t="s">
        <v>141</v>
      </c>
      <c r="AU813" s="244" t="s">
        <v>85</v>
      </c>
      <c r="AV813" s="13" t="s">
        <v>83</v>
      </c>
      <c r="AW813" s="13" t="s">
        <v>32</v>
      </c>
      <c r="AX813" s="13" t="s">
        <v>75</v>
      </c>
      <c r="AY813" s="244" t="s">
        <v>133</v>
      </c>
    </row>
    <row r="814" s="14" customFormat="1">
      <c r="A814" s="14"/>
      <c r="B814" s="245"/>
      <c r="C814" s="246"/>
      <c r="D814" s="236" t="s">
        <v>141</v>
      </c>
      <c r="E814" s="247" t="s">
        <v>1</v>
      </c>
      <c r="F814" s="248" t="s">
        <v>1176</v>
      </c>
      <c r="G814" s="246"/>
      <c r="H814" s="249">
        <v>2393</v>
      </c>
      <c r="I814" s="250"/>
      <c r="J814" s="246"/>
      <c r="K814" s="246"/>
      <c r="L814" s="251"/>
      <c r="M814" s="252"/>
      <c r="N814" s="253"/>
      <c r="O814" s="253"/>
      <c r="P814" s="253"/>
      <c r="Q814" s="253"/>
      <c r="R814" s="253"/>
      <c r="S814" s="253"/>
      <c r="T814" s="254"/>
      <c r="U814" s="14"/>
      <c r="V814" s="14"/>
      <c r="W814" s="14"/>
      <c r="X814" s="14"/>
      <c r="Y814" s="14"/>
      <c r="Z814" s="14"/>
      <c r="AA814" s="14"/>
      <c r="AB814" s="14"/>
      <c r="AC814" s="14"/>
      <c r="AD814" s="14"/>
      <c r="AE814" s="14"/>
      <c r="AT814" s="255" t="s">
        <v>141</v>
      </c>
      <c r="AU814" s="255" t="s">
        <v>85</v>
      </c>
      <c r="AV814" s="14" t="s">
        <v>85</v>
      </c>
      <c r="AW814" s="14" t="s">
        <v>32</v>
      </c>
      <c r="AX814" s="14" t="s">
        <v>83</v>
      </c>
      <c r="AY814" s="255" t="s">
        <v>133</v>
      </c>
    </row>
    <row r="815" s="2" customFormat="1" ht="24.15" customHeight="1">
      <c r="A815" s="39"/>
      <c r="B815" s="40"/>
      <c r="C815" s="220" t="s">
        <v>499</v>
      </c>
      <c r="D815" s="220" t="s">
        <v>135</v>
      </c>
      <c r="E815" s="221" t="s">
        <v>388</v>
      </c>
      <c r="F815" s="222" t="s">
        <v>389</v>
      </c>
      <c r="G815" s="223" t="s">
        <v>138</v>
      </c>
      <c r="H815" s="224">
        <v>4995.8400000000001</v>
      </c>
      <c r="I815" s="225"/>
      <c r="J815" s="226">
        <f>ROUND(I815*H815,2)</f>
        <v>0</v>
      </c>
      <c r="K815" s="227"/>
      <c r="L815" s="45"/>
      <c r="M815" s="228" t="s">
        <v>1</v>
      </c>
      <c r="N815" s="229" t="s">
        <v>40</v>
      </c>
      <c r="O815" s="92"/>
      <c r="P815" s="230">
        <f>O815*H815</f>
        <v>0</v>
      </c>
      <c r="Q815" s="230">
        <v>0.38868999999999998</v>
      </c>
      <c r="R815" s="230">
        <f>Q815*H815</f>
        <v>1941.8330495999999</v>
      </c>
      <c r="S815" s="230">
        <v>0</v>
      </c>
      <c r="T815" s="231">
        <f>S815*H815</f>
        <v>0</v>
      </c>
      <c r="U815" s="39"/>
      <c r="V815" s="39"/>
      <c r="W815" s="39"/>
      <c r="X815" s="39"/>
      <c r="Y815" s="39"/>
      <c r="Z815" s="39"/>
      <c r="AA815" s="39"/>
      <c r="AB815" s="39"/>
      <c r="AC815" s="39"/>
      <c r="AD815" s="39"/>
      <c r="AE815" s="39"/>
      <c r="AR815" s="232" t="s">
        <v>139</v>
      </c>
      <c r="AT815" s="232" t="s">
        <v>135</v>
      </c>
      <c r="AU815" s="232" t="s">
        <v>85</v>
      </c>
      <c r="AY815" s="18" t="s">
        <v>133</v>
      </c>
      <c r="BE815" s="233">
        <f>IF(N815="základní",J815,0)</f>
        <v>0</v>
      </c>
      <c r="BF815" s="233">
        <f>IF(N815="snížená",J815,0)</f>
        <v>0</v>
      </c>
      <c r="BG815" s="233">
        <f>IF(N815="zákl. přenesená",J815,0)</f>
        <v>0</v>
      </c>
      <c r="BH815" s="233">
        <f>IF(N815="sníž. přenesená",J815,0)</f>
        <v>0</v>
      </c>
      <c r="BI815" s="233">
        <f>IF(N815="nulová",J815,0)</f>
        <v>0</v>
      </c>
      <c r="BJ815" s="18" t="s">
        <v>83</v>
      </c>
      <c r="BK815" s="233">
        <f>ROUND(I815*H815,2)</f>
        <v>0</v>
      </c>
      <c r="BL815" s="18" t="s">
        <v>139</v>
      </c>
      <c r="BM815" s="232" t="s">
        <v>1529</v>
      </c>
    </row>
    <row r="816" s="13" customFormat="1">
      <c r="A816" s="13"/>
      <c r="B816" s="234"/>
      <c r="C816" s="235"/>
      <c r="D816" s="236" t="s">
        <v>141</v>
      </c>
      <c r="E816" s="237" t="s">
        <v>1</v>
      </c>
      <c r="F816" s="238" t="s">
        <v>1530</v>
      </c>
      <c r="G816" s="235"/>
      <c r="H816" s="237" t="s">
        <v>1</v>
      </c>
      <c r="I816" s="239"/>
      <c r="J816" s="235"/>
      <c r="K816" s="235"/>
      <c r="L816" s="240"/>
      <c r="M816" s="241"/>
      <c r="N816" s="242"/>
      <c r="O816" s="242"/>
      <c r="P816" s="242"/>
      <c r="Q816" s="242"/>
      <c r="R816" s="242"/>
      <c r="S816" s="242"/>
      <c r="T816" s="243"/>
      <c r="U816" s="13"/>
      <c r="V816" s="13"/>
      <c r="W816" s="13"/>
      <c r="X816" s="13"/>
      <c r="Y816" s="13"/>
      <c r="Z816" s="13"/>
      <c r="AA816" s="13"/>
      <c r="AB816" s="13"/>
      <c r="AC816" s="13"/>
      <c r="AD816" s="13"/>
      <c r="AE816" s="13"/>
      <c r="AT816" s="244" t="s">
        <v>141</v>
      </c>
      <c r="AU816" s="244" t="s">
        <v>85</v>
      </c>
      <c r="AV816" s="13" t="s">
        <v>83</v>
      </c>
      <c r="AW816" s="13" t="s">
        <v>32</v>
      </c>
      <c r="AX816" s="13" t="s">
        <v>75</v>
      </c>
      <c r="AY816" s="244" t="s">
        <v>133</v>
      </c>
    </row>
    <row r="817" s="14" customFormat="1">
      <c r="A817" s="14"/>
      <c r="B817" s="245"/>
      <c r="C817" s="246"/>
      <c r="D817" s="236" t="s">
        <v>141</v>
      </c>
      <c r="E817" s="247" t="s">
        <v>1</v>
      </c>
      <c r="F817" s="248" t="s">
        <v>1531</v>
      </c>
      <c r="G817" s="246"/>
      <c r="H817" s="249">
        <v>4995.8400000000001</v>
      </c>
      <c r="I817" s="250"/>
      <c r="J817" s="246"/>
      <c r="K817" s="246"/>
      <c r="L817" s="251"/>
      <c r="M817" s="252"/>
      <c r="N817" s="253"/>
      <c r="O817" s="253"/>
      <c r="P817" s="253"/>
      <c r="Q817" s="253"/>
      <c r="R817" s="253"/>
      <c r="S817" s="253"/>
      <c r="T817" s="254"/>
      <c r="U817" s="14"/>
      <c r="V817" s="14"/>
      <c r="W817" s="14"/>
      <c r="X817" s="14"/>
      <c r="Y817" s="14"/>
      <c r="Z817" s="14"/>
      <c r="AA817" s="14"/>
      <c r="AB817" s="14"/>
      <c r="AC817" s="14"/>
      <c r="AD817" s="14"/>
      <c r="AE817" s="14"/>
      <c r="AT817" s="255" t="s">
        <v>141</v>
      </c>
      <c r="AU817" s="255" t="s">
        <v>85</v>
      </c>
      <c r="AV817" s="14" t="s">
        <v>85</v>
      </c>
      <c r="AW817" s="14" t="s">
        <v>32</v>
      </c>
      <c r="AX817" s="14" t="s">
        <v>83</v>
      </c>
      <c r="AY817" s="255" t="s">
        <v>133</v>
      </c>
    </row>
    <row r="818" s="2" customFormat="1" ht="24.15" customHeight="1">
      <c r="A818" s="39"/>
      <c r="B818" s="40"/>
      <c r="C818" s="220" t="s">
        <v>504</v>
      </c>
      <c r="D818" s="220" t="s">
        <v>135</v>
      </c>
      <c r="E818" s="221" t="s">
        <v>394</v>
      </c>
      <c r="F818" s="222" t="s">
        <v>395</v>
      </c>
      <c r="G818" s="223" t="s">
        <v>138</v>
      </c>
      <c r="H818" s="224">
        <v>2040</v>
      </c>
      <c r="I818" s="225"/>
      <c r="J818" s="226">
        <f>ROUND(I818*H818,2)</f>
        <v>0</v>
      </c>
      <c r="K818" s="227"/>
      <c r="L818" s="45"/>
      <c r="M818" s="228" t="s">
        <v>1</v>
      </c>
      <c r="N818" s="229" t="s">
        <v>40</v>
      </c>
      <c r="O818" s="92"/>
      <c r="P818" s="230">
        <f>O818*H818</f>
        <v>0</v>
      </c>
      <c r="Q818" s="230">
        <v>0.33206000000000002</v>
      </c>
      <c r="R818" s="230">
        <f>Q818*H818</f>
        <v>677.40240000000006</v>
      </c>
      <c r="S818" s="230">
        <v>0</v>
      </c>
      <c r="T818" s="231">
        <f>S818*H818</f>
        <v>0</v>
      </c>
      <c r="U818" s="39"/>
      <c r="V818" s="39"/>
      <c r="W818" s="39"/>
      <c r="X818" s="39"/>
      <c r="Y818" s="39"/>
      <c r="Z818" s="39"/>
      <c r="AA818" s="39"/>
      <c r="AB818" s="39"/>
      <c r="AC818" s="39"/>
      <c r="AD818" s="39"/>
      <c r="AE818" s="39"/>
      <c r="AR818" s="232" t="s">
        <v>139</v>
      </c>
      <c r="AT818" s="232" t="s">
        <v>135</v>
      </c>
      <c r="AU818" s="232" t="s">
        <v>85</v>
      </c>
      <c r="AY818" s="18" t="s">
        <v>133</v>
      </c>
      <c r="BE818" s="233">
        <f>IF(N818="základní",J818,0)</f>
        <v>0</v>
      </c>
      <c r="BF818" s="233">
        <f>IF(N818="snížená",J818,0)</f>
        <v>0</v>
      </c>
      <c r="BG818" s="233">
        <f>IF(N818="zákl. přenesená",J818,0)</f>
        <v>0</v>
      </c>
      <c r="BH818" s="233">
        <f>IF(N818="sníž. přenesená",J818,0)</f>
        <v>0</v>
      </c>
      <c r="BI818" s="233">
        <f>IF(N818="nulová",J818,0)</f>
        <v>0</v>
      </c>
      <c r="BJ818" s="18" t="s">
        <v>83</v>
      </c>
      <c r="BK818" s="233">
        <f>ROUND(I818*H818,2)</f>
        <v>0</v>
      </c>
      <c r="BL818" s="18" t="s">
        <v>139</v>
      </c>
      <c r="BM818" s="232" t="s">
        <v>1532</v>
      </c>
    </row>
    <row r="819" s="13" customFormat="1">
      <c r="A819" s="13"/>
      <c r="B819" s="234"/>
      <c r="C819" s="235"/>
      <c r="D819" s="236" t="s">
        <v>141</v>
      </c>
      <c r="E819" s="237" t="s">
        <v>1</v>
      </c>
      <c r="F819" s="238" t="s">
        <v>1533</v>
      </c>
      <c r="G819" s="235"/>
      <c r="H819" s="237" t="s">
        <v>1</v>
      </c>
      <c r="I819" s="239"/>
      <c r="J819" s="235"/>
      <c r="K819" s="235"/>
      <c r="L819" s="240"/>
      <c r="M819" s="241"/>
      <c r="N819" s="242"/>
      <c r="O819" s="242"/>
      <c r="P819" s="242"/>
      <c r="Q819" s="242"/>
      <c r="R819" s="242"/>
      <c r="S819" s="242"/>
      <c r="T819" s="243"/>
      <c r="U819" s="13"/>
      <c r="V819" s="13"/>
      <c r="W819" s="13"/>
      <c r="X819" s="13"/>
      <c r="Y819" s="13"/>
      <c r="Z819" s="13"/>
      <c r="AA819" s="13"/>
      <c r="AB819" s="13"/>
      <c r="AC819" s="13"/>
      <c r="AD819" s="13"/>
      <c r="AE819" s="13"/>
      <c r="AT819" s="244" t="s">
        <v>141</v>
      </c>
      <c r="AU819" s="244" t="s">
        <v>85</v>
      </c>
      <c r="AV819" s="13" t="s">
        <v>83</v>
      </c>
      <c r="AW819" s="13" t="s">
        <v>32</v>
      </c>
      <c r="AX819" s="13" t="s">
        <v>75</v>
      </c>
      <c r="AY819" s="244" t="s">
        <v>133</v>
      </c>
    </row>
    <row r="820" s="14" customFormat="1">
      <c r="A820" s="14"/>
      <c r="B820" s="245"/>
      <c r="C820" s="246"/>
      <c r="D820" s="236" t="s">
        <v>141</v>
      </c>
      <c r="E820" s="247" t="s">
        <v>1</v>
      </c>
      <c r="F820" s="248" t="s">
        <v>1499</v>
      </c>
      <c r="G820" s="246"/>
      <c r="H820" s="249">
        <v>2040</v>
      </c>
      <c r="I820" s="250"/>
      <c r="J820" s="246"/>
      <c r="K820" s="246"/>
      <c r="L820" s="251"/>
      <c r="M820" s="252"/>
      <c r="N820" s="253"/>
      <c r="O820" s="253"/>
      <c r="P820" s="253"/>
      <c r="Q820" s="253"/>
      <c r="R820" s="253"/>
      <c r="S820" s="253"/>
      <c r="T820" s="254"/>
      <c r="U820" s="14"/>
      <c r="V820" s="14"/>
      <c r="W820" s="14"/>
      <c r="X820" s="14"/>
      <c r="Y820" s="14"/>
      <c r="Z820" s="14"/>
      <c r="AA820" s="14"/>
      <c r="AB820" s="14"/>
      <c r="AC820" s="14"/>
      <c r="AD820" s="14"/>
      <c r="AE820" s="14"/>
      <c r="AT820" s="255" t="s">
        <v>141</v>
      </c>
      <c r="AU820" s="255" t="s">
        <v>85</v>
      </c>
      <c r="AV820" s="14" t="s">
        <v>85</v>
      </c>
      <c r="AW820" s="14" t="s">
        <v>32</v>
      </c>
      <c r="AX820" s="14" t="s">
        <v>83</v>
      </c>
      <c r="AY820" s="255" t="s">
        <v>133</v>
      </c>
    </row>
    <row r="821" s="2" customFormat="1" ht="16.5" customHeight="1">
      <c r="A821" s="39"/>
      <c r="B821" s="40"/>
      <c r="C821" s="220" t="s">
        <v>508</v>
      </c>
      <c r="D821" s="220" t="s">
        <v>135</v>
      </c>
      <c r="E821" s="221" t="s">
        <v>399</v>
      </c>
      <c r="F821" s="222" t="s">
        <v>400</v>
      </c>
      <c r="G821" s="223" t="s">
        <v>138</v>
      </c>
      <c r="H821" s="224">
        <v>6452.1199999999999</v>
      </c>
      <c r="I821" s="225"/>
      <c r="J821" s="226">
        <f>ROUND(I821*H821,2)</f>
        <v>0</v>
      </c>
      <c r="K821" s="227"/>
      <c r="L821" s="45"/>
      <c r="M821" s="228" t="s">
        <v>1</v>
      </c>
      <c r="N821" s="229" t="s">
        <v>40</v>
      </c>
      <c r="O821" s="92"/>
      <c r="P821" s="230">
        <f>O821*H821</f>
        <v>0</v>
      </c>
      <c r="Q821" s="230">
        <v>0.0060099999999999997</v>
      </c>
      <c r="R821" s="230">
        <f>Q821*H821</f>
        <v>38.777241199999999</v>
      </c>
      <c r="S821" s="230">
        <v>0</v>
      </c>
      <c r="T821" s="231">
        <f>S821*H821</f>
        <v>0</v>
      </c>
      <c r="U821" s="39"/>
      <c r="V821" s="39"/>
      <c r="W821" s="39"/>
      <c r="X821" s="39"/>
      <c r="Y821" s="39"/>
      <c r="Z821" s="39"/>
      <c r="AA821" s="39"/>
      <c r="AB821" s="39"/>
      <c r="AC821" s="39"/>
      <c r="AD821" s="39"/>
      <c r="AE821" s="39"/>
      <c r="AR821" s="232" t="s">
        <v>139</v>
      </c>
      <c r="AT821" s="232" t="s">
        <v>135</v>
      </c>
      <c r="AU821" s="232" t="s">
        <v>85</v>
      </c>
      <c r="AY821" s="18" t="s">
        <v>133</v>
      </c>
      <c r="BE821" s="233">
        <f>IF(N821="základní",J821,0)</f>
        <v>0</v>
      </c>
      <c r="BF821" s="233">
        <f>IF(N821="snížená",J821,0)</f>
        <v>0</v>
      </c>
      <c r="BG821" s="233">
        <f>IF(N821="zákl. přenesená",J821,0)</f>
        <v>0</v>
      </c>
      <c r="BH821" s="233">
        <f>IF(N821="sníž. přenesená",J821,0)</f>
        <v>0</v>
      </c>
      <c r="BI821" s="233">
        <f>IF(N821="nulová",J821,0)</f>
        <v>0</v>
      </c>
      <c r="BJ821" s="18" t="s">
        <v>83</v>
      </c>
      <c r="BK821" s="233">
        <f>ROUND(I821*H821,2)</f>
        <v>0</v>
      </c>
      <c r="BL821" s="18" t="s">
        <v>139</v>
      </c>
      <c r="BM821" s="232" t="s">
        <v>1534</v>
      </c>
    </row>
    <row r="822" s="13" customFormat="1">
      <c r="A822" s="13"/>
      <c r="B822" s="234"/>
      <c r="C822" s="235"/>
      <c r="D822" s="236" t="s">
        <v>141</v>
      </c>
      <c r="E822" s="237" t="s">
        <v>1</v>
      </c>
      <c r="F822" s="238" t="s">
        <v>1535</v>
      </c>
      <c r="G822" s="235"/>
      <c r="H822" s="237" t="s">
        <v>1</v>
      </c>
      <c r="I822" s="239"/>
      <c r="J822" s="235"/>
      <c r="K822" s="235"/>
      <c r="L822" s="240"/>
      <c r="M822" s="241"/>
      <c r="N822" s="242"/>
      <c r="O822" s="242"/>
      <c r="P822" s="242"/>
      <c r="Q822" s="242"/>
      <c r="R822" s="242"/>
      <c r="S822" s="242"/>
      <c r="T822" s="243"/>
      <c r="U822" s="13"/>
      <c r="V822" s="13"/>
      <c r="W822" s="13"/>
      <c r="X822" s="13"/>
      <c r="Y822" s="13"/>
      <c r="Z822" s="13"/>
      <c r="AA822" s="13"/>
      <c r="AB822" s="13"/>
      <c r="AC822" s="13"/>
      <c r="AD822" s="13"/>
      <c r="AE822" s="13"/>
      <c r="AT822" s="244" t="s">
        <v>141</v>
      </c>
      <c r="AU822" s="244" t="s">
        <v>85</v>
      </c>
      <c r="AV822" s="13" t="s">
        <v>83</v>
      </c>
      <c r="AW822" s="13" t="s">
        <v>32</v>
      </c>
      <c r="AX822" s="13" t="s">
        <v>75</v>
      </c>
      <c r="AY822" s="244" t="s">
        <v>133</v>
      </c>
    </row>
    <row r="823" s="14" customFormat="1">
      <c r="A823" s="14"/>
      <c r="B823" s="245"/>
      <c r="C823" s="246"/>
      <c r="D823" s="236" t="s">
        <v>141</v>
      </c>
      <c r="E823" s="247" t="s">
        <v>1</v>
      </c>
      <c r="F823" s="248" t="s">
        <v>1176</v>
      </c>
      <c r="G823" s="246"/>
      <c r="H823" s="249">
        <v>2393</v>
      </c>
      <c r="I823" s="250"/>
      <c r="J823" s="246"/>
      <c r="K823" s="246"/>
      <c r="L823" s="251"/>
      <c r="M823" s="252"/>
      <c r="N823" s="253"/>
      <c r="O823" s="253"/>
      <c r="P823" s="253"/>
      <c r="Q823" s="253"/>
      <c r="R823" s="253"/>
      <c r="S823" s="253"/>
      <c r="T823" s="254"/>
      <c r="U823" s="14"/>
      <c r="V823" s="14"/>
      <c r="W823" s="14"/>
      <c r="X823" s="14"/>
      <c r="Y823" s="14"/>
      <c r="Z823" s="14"/>
      <c r="AA823" s="14"/>
      <c r="AB823" s="14"/>
      <c r="AC823" s="14"/>
      <c r="AD823" s="14"/>
      <c r="AE823" s="14"/>
      <c r="AT823" s="255" t="s">
        <v>141</v>
      </c>
      <c r="AU823" s="255" t="s">
        <v>85</v>
      </c>
      <c r="AV823" s="14" t="s">
        <v>85</v>
      </c>
      <c r="AW823" s="14" t="s">
        <v>32</v>
      </c>
      <c r="AX823" s="14" t="s">
        <v>75</v>
      </c>
      <c r="AY823" s="255" t="s">
        <v>133</v>
      </c>
    </row>
    <row r="824" s="13" customFormat="1">
      <c r="A824" s="13"/>
      <c r="B824" s="234"/>
      <c r="C824" s="235"/>
      <c r="D824" s="236" t="s">
        <v>141</v>
      </c>
      <c r="E824" s="237" t="s">
        <v>1</v>
      </c>
      <c r="F824" s="238" t="s">
        <v>1536</v>
      </c>
      <c r="G824" s="235"/>
      <c r="H824" s="237" t="s">
        <v>1</v>
      </c>
      <c r="I824" s="239"/>
      <c r="J824" s="235"/>
      <c r="K824" s="235"/>
      <c r="L824" s="240"/>
      <c r="M824" s="241"/>
      <c r="N824" s="242"/>
      <c r="O824" s="242"/>
      <c r="P824" s="242"/>
      <c r="Q824" s="242"/>
      <c r="R824" s="242"/>
      <c r="S824" s="242"/>
      <c r="T824" s="243"/>
      <c r="U824" s="13"/>
      <c r="V824" s="13"/>
      <c r="W824" s="13"/>
      <c r="X824" s="13"/>
      <c r="Y824" s="13"/>
      <c r="Z824" s="13"/>
      <c r="AA824" s="13"/>
      <c r="AB824" s="13"/>
      <c r="AC824" s="13"/>
      <c r="AD824" s="13"/>
      <c r="AE824" s="13"/>
      <c r="AT824" s="244" t="s">
        <v>141</v>
      </c>
      <c r="AU824" s="244" t="s">
        <v>85</v>
      </c>
      <c r="AV824" s="13" t="s">
        <v>83</v>
      </c>
      <c r="AW824" s="13" t="s">
        <v>32</v>
      </c>
      <c r="AX824" s="13" t="s">
        <v>75</v>
      </c>
      <c r="AY824" s="244" t="s">
        <v>133</v>
      </c>
    </row>
    <row r="825" s="14" customFormat="1">
      <c r="A825" s="14"/>
      <c r="B825" s="245"/>
      <c r="C825" s="246"/>
      <c r="D825" s="236" t="s">
        <v>141</v>
      </c>
      <c r="E825" s="247" t="s">
        <v>1</v>
      </c>
      <c r="F825" s="248" t="s">
        <v>1510</v>
      </c>
      <c r="G825" s="246"/>
      <c r="H825" s="249">
        <v>4059.1199999999999</v>
      </c>
      <c r="I825" s="250"/>
      <c r="J825" s="246"/>
      <c r="K825" s="246"/>
      <c r="L825" s="251"/>
      <c r="M825" s="252"/>
      <c r="N825" s="253"/>
      <c r="O825" s="253"/>
      <c r="P825" s="253"/>
      <c r="Q825" s="253"/>
      <c r="R825" s="253"/>
      <c r="S825" s="253"/>
      <c r="T825" s="254"/>
      <c r="U825" s="14"/>
      <c r="V825" s="14"/>
      <c r="W825" s="14"/>
      <c r="X825" s="14"/>
      <c r="Y825" s="14"/>
      <c r="Z825" s="14"/>
      <c r="AA825" s="14"/>
      <c r="AB825" s="14"/>
      <c r="AC825" s="14"/>
      <c r="AD825" s="14"/>
      <c r="AE825" s="14"/>
      <c r="AT825" s="255" t="s">
        <v>141</v>
      </c>
      <c r="AU825" s="255" t="s">
        <v>85</v>
      </c>
      <c r="AV825" s="14" t="s">
        <v>85</v>
      </c>
      <c r="AW825" s="14" t="s">
        <v>32</v>
      </c>
      <c r="AX825" s="14" t="s">
        <v>75</v>
      </c>
      <c r="AY825" s="255" t="s">
        <v>133</v>
      </c>
    </row>
    <row r="826" s="15" customFormat="1">
      <c r="A826" s="15"/>
      <c r="B826" s="256"/>
      <c r="C826" s="257"/>
      <c r="D826" s="236" t="s">
        <v>141</v>
      </c>
      <c r="E826" s="258" t="s">
        <v>1</v>
      </c>
      <c r="F826" s="259" t="s">
        <v>152</v>
      </c>
      <c r="G826" s="257"/>
      <c r="H826" s="260">
        <v>6452.1199999999999</v>
      </c>
      <c r="I826" s="261"/>
      <c r="J826" s="257"/>
      <c r="K826" s="257"/>
      <c r="L826" s="262"/>
      <c r="M826" s="263"/>
      <c r="N826" s="264"/>
      <c r="O826" s="264"/>
      <c r="P826" s="264"/>
      <c r="Q826" s="264"/>
      <c r="R826" s="264"/>
      <c r="S826" s="264"/>
      <c r="T826" s="265"/>
      <c r="U826" s="15"/>
      <c r="V826" s="15"/>
      <c r="W826" s="15"/>
      <c r="X826" s="15"/>
      <c r="Y826" s="15"/>
      <c r="Z826" s="15"/>
      <c r="AA826" s="15"/>
      <c r="AB826" s="15"/>
      <c r="AC826" s="15"/>
      <c r="AD826" s="15"/>
      <c r="AE826" s="15"/>
      <c r="AT826" s="266" t="s">
        <v>141</v>
      </c>
      <c r="AU826" s="266" t="s">
        <v>85</v>
      </c>
      <c r="AV826" s="15" t="s">
        <v>139</v>
      </c>
      <c r="AW826" s="15" t="s">
        <v>32</v>
      </c>
      <c r="AX826" s="15" t="s">
        <v>83</v>
      </c>
      <c r="AY826" s="266" t="s">
        <v>133</v>
      </c>
    </row>
    <row r="827" s="2" customFormat="1" ht="16.5" customHeight="1">
      <c r="A827" s="39"/>
      <c r="B827" s="40"/>
      <c r="C827" s="220" t="s">
        <v>512</v>
      </c>
      <c r="D827" s="220" t="s">
        <v>135</v>
      </c>
      <c r="E827" s="221" t="s">
        <v>405</v>
      </c>
      <c r="F827" s="222" t="s">
        <v>406</v>
      </c>
      <c r="G827" s="223" t="s">
        <v>138</v>
      </c>
      <c r="H827" s="224">
        <v>3234</v>
      </c>
      <c r="I827" s="225"/>
      <c r="J827" s="226">
        <f>ROUND(I827*H827,2)</f>
        <v>0</v>
      </c>
      <c r="K827" s="227"/>
      <c r="L827" s="45"/>
      <c r="M827" s="228" t="s">
        <v>1</v>
      </c>
      <c r="N827" s="229" t="s">
        <v>40</v>
      </c>
      <c r="O827" s="92"/>
      <c r="P827" s="230">
        <f>O827*H827</f>
        <v>0</v>
      </c>
      <c r="Q827" s="230">
        <v>0.00051000000000000004</v>
      </c>
      <c r="R827" s="230">
        <f>Q827*H827</f>
        <v>1.64934</v>
      </c>
      <c r="S827" s="230">
        <v>0</v>
      </c>
      <c r="T827" s="231">
        <f>S827*H827</f>
        <v>0</v>
      </c>
      <c r="U827" s="39"/>
      <c r="V827" s="39"/>
      <c r="W827" s="39"/>
      <c r="X827" s="39"/>
      <c r="Y827" s="39"/>
      <c r="Z827" s="39"/>
      <c r="AA827" s="39"/>
      <c r="AB827" s="39"/>
      <c r="AC827" s="39"/>
      <c r="AD827" s="39"/>
      <c r="AE827" s="39"/>
      <c r="AR827" s="232" t="s">
        <v>139</v>
      </c>
      <c r="AT827" s="232" t="s">
        <v>135</v>
      </c>
      <c r="AU827" s="232" t="s">
        <v>85</v>
      </c>
      <c r="AY827" s="18" t="s">
        <v>133</v>
      </c>
      <c r="BE827" s="233">
        <f>IF(N827="základní",J827,0)</f>
        <v>0</v>
      </c>
      <c r="BF827" s="233">
        <f>IF(N827="snížená",J827,0)</f>
        <v>0</v>
      </c>
      <c r="BG827" s="233">
        <f>IF(N827="zákl. přenesená",J827,0)</f>
        <v>0</v>
      </c>
      <c r="BH827" s="233">
        <f>IF(N827="sníž. přenesená",J827,0)</f>
        <v>0</v>
      </c>
      <c r="BI827" s="233">
        <f>IF(N827="nulová",J827,0)</f>
        <v>0</v>
      </c>
      <c r="BJ827" s="18" t="s">
        <v>83</v>
      </c>
      <c r="BK827" s="233">
        <f>ROUND(I827*H827,2)</f>
        <v>0</v>
      </c>
      <c r="BL827" s="18" t="s">
        <v>139</v>
      </c>
      <c r="BM827" s="232" t="s">
        <v>1537</v>
      </c>
    </row>
    <row r="828" s="13" customFormat="1">
      <c r="A828" s="13"/>
      <c r="B828" s="234"/>
      <c r="C828" s="235"/>
      <c r="D828" s="236" t="s">
        <v>141</v>
      </c>
      <c r="E828" s="237" t="s">
        <v>1</v>
      </c>
      <c r="F828" s="238" t="s">
        <v>1538</v>
      </c>
      <c r="G828" s="235"/>
      <c r="H828" s="237" t="s">
        <v>1</v>
      </c>
      <c r="I828" s="239"/>
      <c r="J828" s="235"/>
      <c r="K828" s="235"/>
      <c r="L828" s="240"/>
      <c r="M828" s="241"/>
      <c r="N828" s="242"/>
      <c r="O828" s="242"/>
      <c r="P828" s="242"/>
      <c r="Q828" s="242"/>
      <c r="R828" s="242"/>
      <c r="S828" s="242"/>
      <c r="T828" s="243"/>
      <c r="U828" s="13"/>
      <c r="V828" s="13"/>
      <c r="W828" s="13"/>
      <c r="X828" s="13"/>
      <c r="Y828" s="13"/>
      <c r="Z828" s="13"/>
      <c r="AA828" s="13"/>
      <c r="AB828" s="13"/>
      <c r="AC828" s="13"/>
      <c r="AD828" s="13"/>
      <c r="AE828" s="13"/>
      <c r="AT828" s="244" t="s">
        <v>141</v>
      </c>
      <c r="AU828" s="244" t="s">
        <v>85</v>
      </c>
      <c r="AV828" s="13" t="s">
        <v>83</v>
      </c>
      <c r="AW828" s="13" t="s">
        <v>32</v>
      </c>
      <c r="AX828" s="13" t="s">
        <v>75</v>
      </c>
      <c r="AY828" s="244" t="s">
        <v>133</v>
      </c>
    </row>
    <row r="829" s="14" customFormat="1">
      <c r="A829" s="14"/>
      <c r="B829" s="245"/>
      <c r="C829" s="246"/>
      <c r="D829" s="236" t="s">
        <v>141</v>
      </c>
      <c r="E829" s="247" t="s">
        <v>1</v>
      </c>
      <c r="F829" s="248" t="s">
        <v>1137</v>
      </c>
      <c r="G829" s="246"/>
      <c r="H829" s="249">
        <v>3234</v>
      </c>
      <c r="I829" s="250"/>
      <c r="J829" s="246"/>
      <c r="K829" s="246"/>
      <c r="L829" s="251"/>
      <c r="M829" s="252"/>
      <c r="N829" s="253"/>
      <c r="O829" s="253"/>
      <c r="P829" s="253"/>
      <c r="Q829" s="253"/>
      <c r="R829" s="253"/>
      <c r="S829" s="253"/>
      <c r="T829" s="254"/>
      <c r="U829" s="14"/>
      <c r="V829" s="14"/>
      <c r="W829" s="14"/>
      <c r="X829" s="14"/>
      <c r="Y829" s="14"/>
      <c r="Z829" s="14"/>
      <c r="AA829" s="14"/>
      <c r="AB829" s="14"/>
      <c r="AC829" s="14"/>
      <c r="AD829" s="14"/>
      <c r="AE829" s="14"/>
      <c r="AT829" s="255" t="s">
        <v>141</v>
      </c>
      <c r="AU829" s="255" t="s">
        <v>85</v>
      </c>
      <c r="AV829" s="14" t="s">
        <v>85</v>
      </c>
      <c r="AW829" s="14" t="s">
        <v>32</v>
      </c>
      <c r="AX829" s="14" t="s">
        <v>83</v>
      </c>
      <c r="AY829" s="255" t="s">
        <v>133</v>
      </c>
    </row>
    <row r="830" s="2" customFormat="1" ht="24.15" customHeight="1">
      <c r="A830" s="39"/>
      <c r="B830" s="40"/>
      <c r="C830" s="220" t="s">
        <v>516</v>
      </c>
      <c r="D830" s="220" t="s">
        <v>135</v>
      </c>
      <c r="E830" s="221" t="s">
        <v>411</v>
      </c>
      <c r="F830" s="222" t="s">
        <v>412</v>
      </c>
      <c r="G830" s="223" t="s">
        <v>138</v>
      </c>
      <c r="H830" s="224">
        <v>3234</v>
      </c>
      <c r="I830" s="225"/>
      <c r="J830" s="226">
        <f>ROUND(I830*H830,2)</f>
        <v>0</v>
      </c>
      <c r="K830" s="227"/>
      <c r="L830" s="45"/>
      <c r="M830" s="228" t="s">
        <v>1</v>
      </c>
      <c r="N830" s="229" t="s">
        <v>40</v>
      </c>
      <c r="O830" s="92"/>
      <c r="P830" s="230">
        <f>O830*H830</f>
        <v>0</v>
      </c>
      <c r="Q830" s="230">
        <v>0.10373</v>
      </c>
      <c r="R830" s="230">
        <f>Q830*H830</f>
        <v>335.46282000000002</v>
      </c>
      <c r="S830" s="230">
        <v>0</v>
      </c>
      <c r="T830" s="231">
        <f>S830*H830</f>
        <v>0</v>
      </c>
      <c r="U830" s="39"/>
      <c r="V830" s="39"/>
      <c r="W830" s="39"/>
      <c r="X830" s="39"/>
      <c r="Y830" s="39"/>
      <c r="Z830" s="39"/>
      <c r="AA830" s="39"/>
      <c r="AB830" s="39"/>
      <c r="AC830" s="39"/>
      <c r="AD830" s="39"/>
      <c r="AE830" s="39"/>
      <c r="AR830" s="232" t="s">
        <v>139</v>
      </c>
      <c r="AT830" s="232" t="s">
        <v>135</v>
      </c>
      <c r="AU830" s="232" t="s">
        <v>85</v>
      </c>
      <c r="AY830" s="18" t="s">
        <v>133</v>
      </c>
      <c r="BE830" s="233">
        <f>IF(N830="základní",J830,0)</f>
        <v>0</v>
      </c>
      <c r="BF830" s="233">
        <f>IF(N830="snížená",J830,0)</f>
        <v>0</v>
      </c>
      <c r="BG830" s="233">
        <f>IF(N830="zákl. přenesená",J830,0)</f>
        <v>0</v>
      </c>
      <c r="BH830" s="233">
        <f>IF(N830="sníž. přenesená",J830,0)</f>
        <v>0</v>
      </c>
      <c r="BI830" s="233">
        <f>IF(N830="nulová",J830,0)</f>
        <v>0</v>
      </c>
      <c r="BJ830" s="18" t="s">
        <v>83</v>
      </c>
      <c r="BK830" s="233">
        <f>ROUND(I830*H830,2)</f>
        <v>0</v>
      </c>
      <c r="BL830" s="18" t="s">
        <v>139</v>
      </c>
      <c r="BM830" s="232" t="s">
        <v>1539</v>
      </c>
    </row>
    <row r="831" s="13" customFormat="1">
      <c r="A831" s="13"/>
      <c r="B831" s="234"/>
      <c r="C831" s="235"/>
      <c r="D831" s="236" t="s">
        <v>141</v>
      </c>
      <c r="E831" s="237" t="s">
        <v>1</v>
      </c>
      <c r="F831" s="238" t="s">
        <v>1540</v>
      </c>
      <c r="G831" s="235"/>
      <c r="H831" s="237" t="s">
        <v>1</v>
      </c>
      <c r="I831" s="239"/>
      <c r="J831" s="235"/>
      <c r="K831" s="235"/>
      <c r="L831" s="240"/>
      <c r="M831" s="241"/>
      <c r="N831" s="242"/>
      <c r="O831" s="242"/>
      <c r="P831" s="242"/>
      <c r="Q831" s="242"/>
      <c r="R831" s="242"/>
      <c r="S831" s="242"/>
      <c r="T831" s="243"/>
      <c r="U831" s="13"/>
      <c r="V831" s="13"/>
      <c r="W831" s="13"/>
      <c r="X831" s="13"/>
      <c r="Y831" s="13"/>
      <c r="Z831" s="13"/>
      <c r="AA831" s="13"/>
      <c r="AB831" s="13"/>
      <c r="AC831" s="13"/>
      <c r="AD831" s="13"/>
      <c r="AE831" s="13"/>
      <c r="AT831" s="244" t="s">
        <v>141</v>
      </c>
      <c r="AU831" s="244" t="s">
        <v>85</v>
      </c>
      <c r="AV831" s="13" t="s">
        <v>83</v>
      </c>
      <c r="AW831" s="13" t="s">
        <v>32</v>
      </c>
      <c r="AX831" s="13" t="s">
        <v>75</v>
      </c>
      <c r="AY831" s="244" t="s">
        <v>133</v>
      </c>
    </row>
    <row r="832" s="14" customFormat="1">
      <c r="A832" s="14"/>
      <c r="B832" s="245"/>
      <c r="C832" s="246"/>
      <c r="D832" s="236" t="s">
        <v>141</v>
      </c>
      <c r="E832" s="247" t="s">
        <v>1</v>
      </c>
      <c r="F832" s="248" t="s">
        <v>1137</v>
      </c>
      <c r="G832" s="246"/>
      <c r="H832" s="249">
        <v>3234</v>
      </c>
      <c r="I832" s="250"/>
      <c r="J832" s="246"/>
      <c r="K832" s="246"/>
      <c r="L832" s="251"/>
      <c r="M832" s="252"/>
      <c r="N832" s="253"/>
      <c r="O832" s="253"/>
      <c r="P832" s="253"/>
      <c r="Q832" s="253"/>
      <c r="R832" s="253"/>
      <c r="S832" s="253"/>
      <c r="T832" s="254"/>
      <c r="U832" s="14"/>
      <c r="V832" s="14"/>
      <c r="W832" s="14"/>
      <c r="X832" s="14"/>
      <c r="Y832" s="14"/>
      <c r="Z832" s="14"/>
      <c r="AA832" s="14"/>
      <c r="AB832" s="14"/>
      <c r="AC832" s="14"/>
      <c r="AD832" s="14"/>
      <c r="AE832" s="14"/>
      <c r="AT832" s="255" t="s">
        <v>141</v>
      </c>
      <c r="AU832" s="255" t="s">
        <v>85</v>
      </c>
      <c r="AV832" s="14" t="s">
        <v>85</v>
      </c>
      <c r="AW832" s="14" t="s">
        <v>32</v>
      </c>
      <c r="AX832" s="14" t="s">
        <v>83</v>
      </c>
      <c r="AY832" s="255" t="s">
        <v>133</v>
      </c>
    </row>
    <row r="833" s="2" customFormat="1" ht="24.15" customHeight="1">
      <c r="A833" s="39"/>
      <c r="B833" s="40"/>
      <c r="C833" s="220" t="s">
        <v>522</v>
      </c>
      <c r="D833" s="220" t="s">
        <v>135</v>
      </c>
      <c r="E833" s="221" t="s">
        <v>416</v>
      </c>
      <c r="F833" s="222" t="s">
        <v>417</v>
      </c>
      <c r="G833" s="223" t="s">
        <v>138</v>
      </c>
      <c r="H833" s="224">
        <v>4059.1199999999999</v>
      </c>
      <c r="I833" s="225"/>
      <c r="J833" s="226">
        <f>ROUND(I833*H833,2)</f>
        <v>0</v>
      </c>
      <c r="K833" s="227"/>
      <c r="L833" s="45"/>
      <c r="M833" s="228" t="s">
        <v>1</v>
      </c>
      <c r="N833" s="229" t="s">
        <v>40</v>
      </c>
      <c r="O833" s="92"/>
      <c r="P833" s="230">
        <f>O833*H833</f>
        <v>0</v>
      </c>
      <c r="Q833" s="230">
        <v>0.12966</v>
      </c>
      <c r="R833" s="230">
        <f>Q833*H833</f>
        <v>526.30549919999999</v>
      </c>
      <c r="S833" s="230">
        <v>0</v>
      </c>
      <c r="T833" s="231">
        <f>S833*H833</f>
        <v>0</v>
      </c>
      <c r="U833" s="39"/>
      <c r="V833" s="39"/>
      <c r="W833" s="39"/>
      <c r="X833" s="39"/>
      <c r="Y833" s="39"/>
      <c r="Z833" s="39"/>
      <c r="AA833" s="39"/>
      <c r="AB833" s="39"/>
      <c r="AC833" s="39"/>
      <c r="AD833" s="39"/>
      <c r="AE833" s="39"/>
      <c r="AR833" s="232" t="s">
        <v>139</v>
      </c>
      <c r="AT833" s="232" t="s">
        <v>135</v>
      </c>
      <c r="AU833" s="232" t="s">
        <v>85</v>
      </c>
      <c r="AY833" s="18" t="s">
        <v>133</v>
      </c>
      <c r="BE833" s="233">
        <f>IF(N833="základní",J833,0)</f>
        <v>0</v>
      </c>
      <c r="BF833" s="233">
        <f>IF(N833="snížená",J833,0)</f>
        <v>0</v>
      </c>
      <c r="BG833" s="233">
        <f>IF(N833="zákl. přenesená",J833,0)</f>
        <v>0</v>
      </c>
      <c r="BH833" s="233">
        <f>IF(N833="sníž. přenesená",J833,0)</f>
        <v>0</v>
      </c>
      <c r="BI833" s="233">
        <f>IF(N833="nulová",J833,0)</f>
        <v>0</v>
      </c>
      <c r="BJ833" s="18" t="s">
        <v>83</v>
      </c>
      <c r="BK833" s="233">
        <f>ROUND(I833*H833,2)</f>
        <v>0</v>
      </c>
      <c r="BL833" s="18" t="s">
        <v>139</v>
      </c>
      <c r="BM833" s="232" t="s">
        <v>1541</v>
      </c>
    </row>
    <row r="834" s="13" customFormat="1">
      <c r="A834" s="13"/>
      <c r="B834" s="234"/>
      <c r="C834" s="235"/>
      <c r="D834" s="236" t="s">
        <v>141</v>
      </c>
      <c r="E834" s="237" t="s">
        <v>1</v>
      </c>
      <c r="F834" s="238" t="s">
        <v>1542</v>
      </c>
      <c r="G834" s="235"/>
      <c r="H834" s="237" t="s">
        <v>1</v>
      </c>
      <c r="I834" s="239"/>
      <c r="J834" s="235"/>
      <c r="K834" s="235"/>
      <c r="L834" s="240"/>
      <c r="M834" s="241"/>
      <c r="N834" s="242"/>
      <c r="O834" s="242"/>
      <c r="P834" s="242"/>
      <c r="Q834" s="242"/>
      <c r="R834" s="242"/>
      <c r="S834" s="242"/>
      <c r="T834" s="243"/>
      <c r="U834" s="13"/>
      <c r="V834" s="13"/>
      <c r="W834" s="13"/>
      <c r="X834" s="13"/>
      <c r="Y834" s="13"/>
      <c r="Z834" s="13"/>
      <c r="AA834" s="13"/>
      <c r="AB834" s="13"/>
      <c r="AC834" s="13"/>
      <c r="AD834" s="13"/>
      <c r="AE834" s="13"/>
      <c r="AT834" s="244" t="s">
        <v>141</v>
      </c>
      <c r="AU834" s="244" t="s">
        <v>85</v>
      </c>
      <c r="AV834" s="13" t="s">
        <v>83</v>
      </c>
      <c r="AW834" s="13" t="s">
        <v>32</v>
      </c>
      <c r="AX834" s="13" t="s">
        <v>75</v>
      </c>
      <c r="AY834" s="244" t="s">
        <v>133</v>
      </c>
    </row>
    <row r="835" s="14" customFormat="1">
      <c r="A835" s="14"/>
      <c r="B835" s="245"/>
      <c r="C835" s="246"/>
      <c r="D835" s="236" t="s">
        <v>141</v>
      </c>
      <c r="E835" s="247" t="s">
        <v>1</v>
      </c>
      <c r="F835" s="248" t="s">
        <v>1510</v>
      </c>
      <c r="G835" s="246"/>
      <c r="H835" s="249">
        <v>4059.1199999999999</v>
      </c>
      <c r="I835" s="250"/>
      <c r="J835" s="246"/>
      <c r="K835" s="246"/>
      <c r="L835" s="251"/>
      <c r="M835" s="252"/>
      <c r="N835" s="253"/>
      <c r="O835" s="253"/>
      <c r="P835" s="253"/>
      <c r="Q835" s="253"/>
      <c r="R835" s="253"/>
      <c r="S835" s="253"/>
      <c r="T835" s="254"/>
      <c r="U835" s="14"/>
      <c r="V835" s="14"/>
      <c r="W835" s="14"/>
      <c r="X835" s="14"/>
      <c r="Y835" s="14"/>
      <c r="Z835" s="14"/>
      <c r="AA835" s="14"/>
      <c r="AB835" s="14"/>
      <c r="AC835" s="14"/>
      <c r="AD835" s="14"/>
      <c r="AE835" s="14"/>
      <c r="AT835" s="255" t="s">
        <v>141</v>
      </c>
      <c r="AU835" s="255" t="s">
        <v>85</v>
      </c>
      <c r="AV835" s="14" t="s">
        <v>85</v>
      </c>
      <c r="AW835" s="14" t="s">
        <v>32</v>
      </c>
      <c r="AX835" s="14" t="s">
        <v>83</v>
      </c>
      <c r="AY835" s="255" t="s">
        <v>133</v>
      </c>
    </row>
    <row r="836" s="2" customFormat="1" ht="33" customHeight="1">
      <c r="A836" s="39"/>
      <c r="B836" s="40"/>
      <c r="C836" s="220" t="s">
        <v>528</v>
      </c>
      <c r="D836" s="220" t="s">
        <v>135</v>
      </c>
      <c r="E836" s="221" t="s">
        <v>426</v>
      </c>
      <c r="F836" s="222" t="s">
        <v>427</v>
      </c>
      <c r="G836" s="223" t="s">
        <v>138</v>
      </c>
      <c r="H836" s="224">
        <v>16.5</v>
      </c>
      <c r="I836" s="225"/>
      <c r="J836" s="226">
        <f>ROUND(I836*H836,2)</f>
        <v>0</v>
      </c>
      <c r="K836" s="227"/>
      <c r="L836" s="45"/>
      <c r="M836" s="228" t="s">
        <v>1</v>
      </c>
      <c r="N836" s="229" t="s">
        <v>40</v>
      </c>
      <c r="O836" s="92"/>
      <c r="P836" s="230">
        <f>O836*H836</f>
        <v>0</v>
      </c>
      <c r="Q836" s="230">
        <v>0.19536000000000001</v>
      </c>
      <c r="R836" s="230">
        <f>Q836*H836</f>
        <v>3.2234400000000001</v>
      </c>
      <c r="S836" s="230">
        <v>0</v>
      </c>
      <c r="T836" s="231">
        <f>S836*H836</f>
        <v>0</v>
      </c>
      <c r="U836" s="39"/>
      <c r="V836" s="39"/>
      <c r="W836" s="39"/>
      <c r="X836" s="39"/>
      <c r="Y836" s="39"/>
      <c r="Z836" s="39"/>
      <c r="AA836" s="39"/>
      <c r="AB836" s="39"/>
      <c r="AC836" s="39"/>
      <c r="AD836" s="39"/>
      <c r="AE836" s="39"/>
      <c r="AR836" s="232" t="s">
        <v>139</v>
      </c>
      <c r="AT836" s="232" t="s">
        <v>135</v>
      </c>
      <c r="AU836" s="232" t="s">
        <v>85</v>
      </c>
      <c r="AY836" s="18" t="s">
        <v>133</v>
      </c>
      <c r="BE836" s="233">
        <f>IF(N836="základní",J836,0)</f>
        <v>0</v>
      </c>
      <c r="BF836" s="233">
        <f>IF(N836="snížená",J836,0)</f>
        <v>0</v>
      </c>
      <c r="BG836" s="233">
        <f>IF(N836="zákl. přenesená",J836,0)</f>
        <v>0</v>
      </c>
      <c r="BH836" s="233">
        <f>IF(N836="sníž. přenesená",J836,0)</f>
        <v>0</v>
      </c>
      <c r="BI836" s="233">
        <f>IF(N836="nulová",J836,0)</f>
        <v>0</v>
      </c>
      <c r="BJ836" s="18" t="s">
        <v>83</v>
      </c>
      <c r="BK836" s="233">
        <f>ROUND(I836*H836,2)</f>
        <v>0</v>
      </c>
      <c r="BL836" s="18" t="s">
        <v>139</v>
      </c>
      <c r="BM836" s="232" t="s">
        <v>1543</v>
      </c>
    </row>
    <row r="837" s="13" customFormat="1">
      <c r="A837" s="13"/>
      <c r="B837" s="234"/>
      <c r="C837" s="235"/>
      <c r="D837" s="236" t="s">
        <v>141</v>
      </c>
      <c r="E837" s="237" t="s">
        <v>1</v>
      </c>
      <c r="F837" s="238" t="s">
        <v>1544</v>
      </c>
      <c r="G837" s="235"/>
      <c r="H837" s="237" t="s">
        <v>1</v>
      </c>
      <c r="I837" s="239"/>
      <c r="J837" s="235"/>
      <c r="K837" s="235"/>
      <c r="L837" s="240"/>
      <c r="M837" s="241"/>
      <c r="N837" s="242"/>
      <c r="O837" s="242"/>
      <c r="P837" s="242"/>
      <c r="Q837" s="242"/>
      <c r="R837" s="242"/>
      <c r="S837" s="242"/>
      <c r="T837" s="243"/>
      <c r="U837" s="13"/>
      <c r="V837" s="13"/>
      <c r="W837" s="13"/>
      <c r="X837" s="13"/>
      <c r="Y837" s="13"/>
      <c r="Z837" s="13"/>
      <c r="AA837" s="13"/>
      <c r="AB837" s="13"/>
      <c r="AC837" s="13"/>
      <c r="AD837" s="13"/>
      <c r="AE837" s="13"/>
      <c r="AT837" s="244" t="s">
        <v>141</v>
      </c>
      <c r="AU837" s="244" t="s">
        <v>85</v>
      </c>
      <c r="AV837" s="13" t="s">
        <v>83</v>
      </c>
      <c r="AW837" s="13" t="s">
        <v>32</v>
      </c>
      <c r="AX837" s="13" t="s">
        <v>75</v>
      </c>
      <c r="AY837" s="244" t="s">
        <v>133</v>
      </c>
    </row>
    <row r="838" s="13" customFormat="1">
      <c r="A838" s="13"/>
      <c r="B838" s="234"/>
      <c r="C838" s="235"/>
      <c r="D838" s="236" t="s">
        <v>141</v>
      </c>
      <c r="E838" s="237" t="s">
        <v>1</v>
      </c>
      <c r="F838" s="238" t="s">
        <v>1545</v>
      </c>
      <c r="G838" s="235"/>
      <c r="H838" s="237" t="s">
        <v>1</v>
      </c>
      <c r="I838" s="239"/>
      <c r="J838" s="235"/>
      <c r="K838" s="235"/>
      <c r="L838" s="240"/>
      <c r="M838" s="241"/>
      <c r="N838" s="242"/>
      <c r="O838" s="242"/>
      <c r="P838" s="242"/>
      <c r="Q838" s="242"/>
      <c r="R838" s="242"/>
      <c r="S838" s="242"/>
      <c r="T838" s="243"/>
      <c r="U838" s="13"/>
      <c r="V838" s="13"/>
      <c r="W838" s="13"/>
      <c r="X838" s="13"/>
      <c r="Y838" s="13"/>
      <c r="Z838" s="13"/>
      <c r="AA838" s="13"/>
      <c r="AB838" s="13"/>
      <c r="AC838" s="13"/>
      <c r="AD838" s="13"/>
      <c r="AE838" s="13"/>
      <c r="AT838" s="244" t="s">
        <v>141</v>
      </c>
      <c r="AU838" s="244" t="s">
        <v>85</v>
      </c>
      <c r="AV838" s="13" t="s">
        <v>83</v>
      </c>
      <c r="AW838" s="13" t="s">
        <v>32</v>
      </c>
      <c r="AX838" s="13" t="s">
        <v>75</v>
      </c>
      <c r="AY838" s="244" t="s">
        <v>133</v>
      </c>
    </row>
    <row r="839" s="14" customFormat="1">
      <c r="A839" s="14"/>
      <c r="B839" s="245"/>
      <c r="C839" s="246"/>
      <c r="D839" s="236" t="s">
        <v>141</v>
      </c>
      <c r="E839" s="247" t="s">
        <v>1</v>
      </c>
      <c r="F839" s="248" t="s">
        <v>1546</v>
      </c>
      <c r="G839" s="246"/>
      <c r="H839" s="249">
        <v>4</v>
      </c>
      <c r="I839" s="250"/>
      <c r="J839" s="246"/>
      <c r="K839" s="246"/>
      <c r="L839" s="251"/>
      <c r="M839" s="252"/>
      <c r="N839" s="253"/>
      <c r="O839" s="253"/>
      <c r="P839" s="253"/>
      <c r="Q839" s="253"/>
      <c r="R839" s="253"/>
      <c r="S839" s="253"/>
      <c r="T839" s="254"/>
      <c r="U839" s="14"/>
      <c r="V839" s="14"/>
      <c r="W839" s="14"/>
      <c r="X839" s="14"/>
      <c r="Y839" s="14"/>
      <c r="Z839" s="14"/>
      <c r="AA839" s="14"/>
      <c r="AB839" s="14"/>
      <c r="AC839" s="14"/>
      <c r="AD839" s="14"/>
      <c r="AE839" s="14"/>
      <c r="AT839" s="255" t="s">
        <v>141</v>
      </c>
      <c r="AU839" s="255" t="s">
        <v>85</v>
      </c>
      <c r="AV839" s="14" t="s">
        <v>85</v>
      </c>
      <c r="AW839" s="14" t="s">
        <v>32</v>
      </c>
      <c r="AX839" s="14" t="s">
        <v>75</v>
      </c>
      <c r="AY839" s="255" t="s">
        <v>133</v>
      </c>
    </row>
    <row r="840" s="13" customFormat="1">
      <c r="A840" s="13"/>
      <c r="B840" s="234"/>
      <c r="C840" s="235"/>
      <c r="D840" s="236" t="s">
        <v>141</v>
      </c>
      <c r="E840" s="237" t="s">
        <v>1</v>
      </c>
      <c r="F840" s="238" t="s">
        <v>1547</v>
      </c>
      <c r="G840" s="235"/>
      <c r="H840" s="237" t="s">
        <v>1</v>
      </c>
      <c r="I840" s="239"/>
      <c r="J840" s="235"/>
      <c r="K840" s="235"/>
      <c r="L840" s="240"/>
      <c r="M840" s="241"/>
      <c r="N840" s="242"/>
      <c r="O840" s="242"/>
      <c r="P840" s="242"/>
      <c r="Q840" s="242"/>
      <c r="R840" s="242"/>
      <c r="S840" s="242"/>
      <c r="T840" s="243"/>
      <c r="U840" s="13"/>
      <c r="V840" s="13"/>
      <c r="W840" s="13"/>
      <c r="X840" s="13"/>
      <c r="Y840" s="13"/>
      <c r="Z840" s="13"/>
      <c r="AA840" s="13"/>
      <c r="AB840" s="13"/>
      <c r="AC840" s="13"/>
      <c r="AD840" s="13"/>
      <c r="AE840" s="13"/>
      <c r="AT840" s="244" t="s">
        <v>141</v>
      </c>
      <c r="AU840" s="244" t="s">
        <v>85</v>
      </c>
      <c r="AV840" s="13" t="s">
        <v>83</v>
      </c>
      <c r="AW840" s="13" t="s">
        <v>32</v>
      </c>
      <c r="AX840" s="13" t="s">
        <v>75</v>
      </c>
      <c r="AY840" s="244" t="s">
        <v>133</v>
      </c>
    </row>
    <row r="841" s="14" customFormat="1">
      <c r="A841" s="14"/>
      <c r="B841" s="245"/>
      <c r="C841" s="246"/>
      <c r="D841" s="236" t="s">
        <v>141</v>
      </c>
      <c r="E841" s="247" t="s">
        <v>1</v>
      </c>
      <c r="F841" s="248" t="s">
        <v>1548</v>
      </c>
      <c r="G841" s="246"/>
      <c r="H841" s="249">
        <v>0.5</v>
      </c>
      <c r="I841" s="250"/>
      <c r="J841" s="246"/>
      <c r="K841" s="246"/>
      <c r="L841" s="251"/>
      <c r="M841" s="252"/>
      <c r="N841" s="253"/>
      <c r="O841" s="253"/>
      <c r="P841" s="253"/>
      <c r="Q841" s="253"/>
      <c r="R841" s="253"/>
      <c r="S841" s="253"/>
      <c r="T841" s="254"/>
      <c r="U841" s="14"/>
      <c r="V841" s="14"/>
      <c r="W841" s="14"/>
      <c r="X841" s="14"/>
      <c r="Y841" s="14"/>
      <c r="Z841" s="14"/>
      <c r="AA841" s="14"/>
      <c r="AB841" s="14"/>
      <c r="AC841" s="14"/>
      <c r="AD841" s="14"/>
      <c r="AE841" s="14"/>
      <c r="AT841" s="255" t="s">
        <v>141</v>
      </c>
      <c r="AU841" s="255" t="s">
        <v>85</v>
      </c>
      <c r="AV841" s="14" t="s">
        <v>85</v>
      </c>
      <c r="AW841" s="14" t="s">
        <v>32</v>
      </c>
      <c r="AX841" s="14" t="s">
        <v>75</v>
      </c>
      <c r="AY841" s="255" t="s">
        <v>133</v>
      </c>
    </row>
    <row r="842" s="13" customFormat="1">
      <c r="A842" s="13"/>
      <c r="B842" s="234"/>
      <c r="C842" s="235"/>
      <c r="D842" s="236" t="s">
        <v>141</v>
      </c>
      <c r="E842" s="237" t="s">
        <v>1</v>
      </c>
      <c r="F842" s="238" t="s">
        <v>1549</v>
      </c>
      <c r="G842" s="235"/>
      <c r="H842" s="237" t="s">
        <v>1</v>
      </c>
      <c r="I842" s="239"/>
      <c r="J842" s="235"/>
      <c r="K842" s="235"/>
      <c r="L842" s="240"/>
      <c r="M842" s="241"/>
      <c r="N842" s="242"/>
      <c r="O842" s="242"/>
      <c r="P842" s="242"/>
      <c r="Q842" s="242"/>
      <c r="R842" s="242"/>
      <c r="S842" s="242"/>
      <c r="T842" s="243"/>
      <c r="U842" s="13"/>
      <c r="V842" s="13"/>
      <c r="W842" s="13"/>
      <c r="X842" s="13"/>
      <c r="Y842" s="13"/>
      <c r="Z842" s="13"/>
      <c r="AA842" s="13"/>
      <c r="AB842" s="13"/>
      <c r="AC842" s="13"/>
      <c r="AD842" s="13"/>
      <c r="AE842" s="13"/>
      <c r="AT842" s="244" t="s">
        <v>141</v>
      </c>
      <c r="AU842" s="244" t="s">
        <v>85</v>
      </c>
      <c r="AV842" s="13" t="s">
        <v>83</v>
      </c>
      <c r="AW842" s="13" t="s">
        <v>32</v>
      </c>
      <c r="AX842" s="13" t="s">
        <v>75</v>
      </c>
      <c r="AY842" s="244" t="s">
        <v>133</v>
      </c>
    </row>
    <row r="843" s="13" customFormat="1">
      <c r="A843" s="13"/>
      <c r="B843" s="234"/>
      <c r="C843" s="235"/>
      <c r="D843" s="236" t="s">
        <v>141</v>
      </c>
      <c r="E843" s="237" t="s">
        <v>1</v>
      </c>
      <c r="F843" s="238" t="s">
        <v>1550</v>
      </c>
      <c r="G843" s="235"/>
      <c r="H843" s="237" t="s">
        <v>1</v>
      </c>
      <c r="I843" s="239"/>
      <c r="J843" s="235"/>
      <c r="K843" s="235"/>
      <c r="L843" s="240"/>
      <c r="M843" s="241"/>
      <c r="N843" s="242"/>
      <c r="O843" s="242"/>
      <c r="P843" s="242"/>
      <c r="Q843" s="242"/>
      <c r="R843" s="242"/>
      <c r="S843" s="242"/>
      <c r="T843" s="243"/>
      <c r="U843" s="13"/>
      <c r="V843" s="13"/>
      <c r="W843" s="13"/>
      <c r="X843" s="13"/>
      <c r="Y843" s="13"/>
      <c r="Z843" s="13"/>
      <c r="AA843" s="13"/>
      <c r="AB843" s="13"/>
      <c r="AC843" s="13"/>
      <c r="AD843" s="13"/>
      <c r="AE843" s="13"/>
      <c r="AT843" s="244" t="s">
        <v>141</v>
      </c>
      <c r="AU843" s="244" t="s">
        <v>85</v>
      </c>
      <c r="AV843" s="13" t="s">
        <v>83</v>
      </c>
      <c r="AW843" s="13" t="s">
        <v>32</v>
      </c>
      <c r="AX843" s="13" t="s">
        <v>75</v>
      </c>
      <c r="AY843" s="244" t="s">
        <v>133</v>
      </c>
    </row>
    <row r="844" s="14" customFormat="1">
      <c r="A844" s="14"/>
      <c r="B844" s="245"/>
      <c r="C844" s="246"/>
      <c r="D844" s="236" t="s">
        <v>141</v>
      </c>
      <c r="E844" s="247" t="s">
        <v>1</v>
      </c>
      <c r="F844" s="248" t="s">
        <v>1548</v>
      </c>
      <c r="G844" s="246"/>
      <c r="H844" s="249">
        <v>0.5</v>
      </c>
      <c r="I844" s="250"/>
      <c r="J844" s="246"/>
      <c r="K844" s="246"/>
      <c r="L844" s="251"/>
      <c r="M844" s="252"/>
      <c r="N844" s="253"/>
      <c r="O844" s="253"/>
      <c r="P844" s="253"/>
      <c r="Q844" s="253"/>
      <c r="R844" s="253"/>
      <c r="S844" s="253"/>
      <c r="T844" s="254"/>
      <c r="U844" s="14"/>
      <c r="V844" s="14"/>
      <c r="W844" s="14"/>
      <c r="X844" s="14"/>
      <c r="Y844" s="14"/>
      <c r="Z844" s="14"/>
      <c r="AA844" s="14"/>
      <c r="AB844" s="14"/>
      <c r="AC844" s="14"/>
      <c r="AD844" s="14"/>
      <c r="AE844" s="14"/>
      <c r="AT844" s="255" t="s">
        <v>141</v>
      </c>
      <c r="AU844" s="255" t="s">
        <v>85</v>
      </c>
      <c r="AV844" s="14" t="s">
        <v>85</v>
      </c>
      <c r="AW844" s="14" t="s">
        <v>32</v>
      </c>
      <c r="AX844" s="14" t="s">
        <v>75</v>
      </c>
      <c r="AY844" s="255" t="s">
        <v>133</v>
      </c>
    </row>
    <row r="845" s="13" customFormat="1">
      <c r="A845" s="13"/>
      <c r="B845" s="234"/>
      <c r="C845" s="235"/>
      <c r="D845" s="236" t="s">
        <v>141</v>
      </c>
      <c r="E845" s="237" t="s">
        <v>1</v>
      </c>
      <c r="F845" s="238" t="s">
        <v>1551</v>
      </c>
      <c r="G845" s="235"/>
      <c r="H845" s="237" t="s">
        <v>1</v>
      </c>
      <c r="I845" s="239"/>
      <c r="J845" s="235"/>
      <c r="K845" s="235"/>
      <c r="L845" s="240"/>
      <c r="M845" s="241"/>
      <c r="N845" s="242"/>
      <c r="O845" s="242"/>
      <c r="P845" s="242"/>
      <c r="Q845" s="242"/>
      <c r="R845" s="242"/>
      <c r="S845" s="242"/>
      <c r="T845" s="243"/>
      <c r="U845" s="13"/>
      <c r="V845" s="13"/>
      <c r="W845" s="13"/>
      <c r="X845" s="13"/>
      <c r="Y845" s="13"/>
      <c r="Z845" s="13"/>
      <c r="AA845" s="13"/>
      <c r="AB845" s="13"/>
      <c r="AC845" s="13"/>
      <c r="AD845" s="13"/>
      <c r="AE845" s="13"/>
      <c r="AT845" s="244" t="s">
        <v>141</v>
      </c>
      <c r="AU845" s="244" t="s">
        <v>85</v>
      </c>
      <c r="AV845" s="13" t="s">
        <v>83</v>
      </c>
      <c r="AW845" s="13" t="s">
        <v>32</v>
      </c>
      <c r="AX845" s="13" t="s">
        <v>75</v>
      </c>
      <c r="AY845" s="244" t="s">
        <v>133</v>
      </c>
    </row>
    <row r="846" s="13" customFormat="1">
      <c r="A846" s="13"/>
      <c r="B846" s="234"/>
      <c r="C846" s="235"/>
      <c r="D846" s="236" t="s">
        <v>141</v>
      </c>
      <c r="E846" s="237" t="s">
        <v>1</v>
      </c>
      <c r="F846" s="238" t="s">
        <v>1552</v>
      </c>
      <c r="G846" s="235"/>
      <c r="H846" s="237" t="s">
        <v>1</v>
      </c>
      <c r="I846" s="239"/>
      <c r="J846" s="235"/>
      <c r="K846" s="235"/>
      <c r="L846" s="240"/>
      <c r="M846" s="241"/>
      <c r="N846" s="242"/>
      <c r="O846" s="242"/>
      <c r="P846" s="242"/>
      <c r="Q846" s="242"/>
      <c r="R846" s="242"/>
      <c r="S846" s="242"/>
      <c r="T846" s="243"/>
      <c r="U846" s="13"/>
      <c r="V846" s="13"/>
      <c r="W846" s="13"/>
      <c r="X846" s="13"/>
      <c r="Y846" s="13"/>
      <c r="Z846" s="13"/>
      <c r="AA846" s="13"/>
      <c r="AB846" s="13"/>
      <c r="AC846" s="13"/>
      <c r="AD846" s="13"/>
      <c r="AE846" s="13"/>
      <c r="AT846" s="244" t="s">
        <v>141</v>
      </c>
      <c r="AU846" s="244" t="s">
        <v>85</v>
      </c>
      <c r="AV846" s="13" t="s">
        <v>83</v>
      </c>
      <c r="AW846" s="13" t="s">
        <v>32</v>
      </c>
      <c r="AX846" s="13" t="s">
        <v>75</v>
      </c>
      <c r="AY846" s="244" t="s">
        <v>133</v>
      </c>
    </row>
    <row r="847" s="14" customFormat="1">
      <c r="A847" s="14"/>
      <c r="B847" s="245"/>
      <c r="C847" s="246"/>
      <c r="D847" s="236" t="s">
        <v>141</v>
      </c>
      <c r="E847" s="247" t="s">
        <v>1</v>
      </c>
      <c r="F847" s="248" t="s">
        <v>1548</v>
      </c>
      <c r="G847" s="246"/>
      <c r="H847" s="249">
        <v>0.5</v>
      </c>
      <c r="I847" s="250"/>
      <c r="J847" s="246"/>
      <c r="K847" s="246"/>
      <c r="L847" s="251"/>
      <c r="M847" s="252"/>
      <c r="N847" s="253"/>
      <c r="O847" s="253"/>
      <c r="P847" s="253"/>
      <c r="Q847" s="253"/>
      <c r="R847" s="253"/>
      <c r="S847" s="253"/>
      <c r="T847" s="254"/>
      <c r="U847" s="14"/>
      <c r="V847" s="14"/>
      <c r="W847" s="14"/>
      <c r="X847" s="14"/>
      <c r="Y847" s="14"/>
      <c r="Z847" s="14"/>
      <c r="AA847" s="14"/>
      <c r="AB847" s="14"/>
      <c r="AC847" s="14"/>
      <c r="AD847" s="14"/>
      <c r="AE847" s="14"/>
      <c r="AT847" s="255" t="s">
        <v>141</v>
      </c>
      <c r="AU847" s="255" t="s">
        <v>85</v>
      </c>
      <c r="AV847" s="14" t="s">
        <v>85</v>
      </c>
      <c r="AW847" s="14" t="s">
        <v>32</v>
      </c>
      <c r="AX847" s="14" t="s">
        <v>75</v>
      </c>
      <c r="AY847" s="255" t="s">
        <v>133</v>
      </c>
    </row>
    <row r="848" s="13" customFormat="1">
      <c r="A848" s="13"/>
      <c r="B848" s="234"/>
      <c r="C848" s="235"/>
      <c r="D848" s="236" t="s">
        <v>141</v>
      </c>
      <c r="E848" s="237" t="s">
        <v>1</v>
      </c>
      <c r="F848" s="238" t="s">
        <v>1553</v>
      </c>
      <c r="G848" s="235"/>
      <c r="H848" s="237" t="s">
        <v>1</v>
      </c>
      <c r="I848" s="239"/>
      <c r="J848" s="235"/>
      <c r="K848" s="235"/>
      <c r="L848" s="240"/>
      <c r="M848" s="241"/>
      <c r="N848" s="242"/>
      <c r="O848" s="242"/>
      <c r="P848" s="242"/>
      <c r="Q848" s="242"/>
      <c r="R848" s="242"/>
      <c r="S848" s="242"/>
      <c r="T848" s="243"/>
      <c r="U848" s="13"/>
      <c r="V848" s="13"/>
      <c r="W848" s="13"/>
      <c r="X848" s="13"/>
      <c r="Y848" s="13"/>
      <c r="Z848" s="13"/>
      <c r="AA848" s="13"/>
      <c r="AB848" s="13"/>
      <c r="AC848" s="13"/>
      <c r="AD848" s="13"/>
      <c r="AE848" s="13"/>
      <c r="AT848" s="244" t="s">
        <v>141</v>
      </c>
      <c r="AU848" s="244" t="s">
        <v>85</v>
      </c>
      <c r="AV848" s="13" t="s">
        <v>83</v>
      </c>
      <c r="AW848" s="13" t="s">
        <v>32</v>
      </c>
      <c r="AX848" s="13" t="s">
        <v>75</v>
      </c>
      <c r="AY848" s="244" t="s">
        <v>133</v>
      </c>
    </row>
    <row r="849" s="13" customFormat="1">
      <c r="A849" s="13"/>
      <c r="B849" s="234"/>
      <c r="C849" s="235"/>
      <c r="D849" s="236" t="s">
        <v>141</v>
      </c>
      <c r="E849" s="237" t="s">
        <v>1</v>
      </c>
      <c r="F849" s="238" t="s">
        <v>1554</v>
      </c>
      <c r="G849" s="235"/>
      <c r="H849" s="237" t="s">
        <v>1</v>
      </c>
      <c r="I849" s="239"/>
      <c r="J849" s="235"/>
      <c r="K849" s="235"/>
      <c r="L849" s="240"/>
      <c r="M849" s="241"/>
      <c r="N849" s="242"/>
      <c r="O849" s="242"/>
      <c r="P849" s="242"/>
      <c r="Q849" s="242"/>
      <c r="R849" s="242"/>
      <c r="S849" s="242"/>
      <c r="T849" s="243"/>
      <c r="U849" s="13"/>
      <c r="V849" s="13"/>
      <c r="W849" s="13"/>
      <c r="X849" s="13"/>
      <c r="Y849" s="13"/>
      <c r="Z849" s="13"/>
      <c r="AA849" s="13"/>
      <c r="AB849" s="13"/>
      <c r="AC849" s="13"/>
      <c r="AD849" s="13"/>
      <c r="AE849" s="13"/>
      <c r="AT849" s="244" t="s">
        <v>141</v>
      </c>
      <c r="AU849" s="244" t="s">
        <v>85</v>
      </c>
      <c r="AV849" s="13" t="s">
        <v>83</v>
      </c>
      <c r="AW849" s="13" t="s">
        <v>32</v>
      </c>
      <c r="AX849" s="13" t="s">
        <v>75</v>
      </c>
      <c r="AY849" s="244" t="s">
        <v>133</v>
      </c>
    </row>
    <row r="850" s="13" customFormat="1">
      <c r="A850" s="13"/>
      <c r="B850" s="234"/>
      <c r="C850" s="235"/>
      <c r="D850" s="236" t="s">
        <v>141</v>
      </c>
      <c r="E850" s="237" t="s">
        <v>1</v>
      </c>
      <c r="F850" s="238" t="s">
        <v>1555</v>
      </c>
      <c r="G850" s="235"/>
      <c r="H850" s="237" t="s">
        <v>1</v>
      </c>
      <c r="I850" s="239"/>
      <c r="J850" s="235"/>
      <c r="K850" s="235"/>
      <c r="L850" s="240"/>
      <c r="M850" s="241"/>
      <c r="N850" s="242"/>
      <c r="O850" s="242"/>
      <c r="P850" s="242"/>
      <c r="Q850" s="242"/>
      <c r="R850" s="242"/>
      <c r="S850" s="242"/>
      <c r="T850" s="243"/>
      <c r="U850" s="13"/>
      <c r="V850" s="13"/>
      <c r="W850" s="13"/>
      <c r="X850" s="13"/>
      <c r="Y850" s="13"/>
      <c r="Z850" s="13"/>
      <c r="AA850" s="13"/>
      <c r="AB850" s="13"/>
      <c r="AC850" s="13"/>
      <c r="AD850" s="13"/>
      <c r="AE850" s="13"/>
      <c r="AT850" s="244" t="s">
        <v>141</v>
      </c>
      <c r="AU850" s="244" t="s">
        <v>85</v>
      </c>
      <c r="AV850" s="13" t="s">
        <v>83</v>
      </c>
      <c r="AW850" s="13" t="s">
        <v>32</v>
      </c>
      <c r="AX850" s="13" t="s">
        <v>75</v>
      </c>
      <c r="AY850" s="244" t="s">
        <v>133</v>
      </c>
    </row>
    <row r="851" s="14" customFormat="1">
      <c r="A851" s="14"/>
      <c r="B851" s="245"/>
      <c r="C851" s="246"/>
      <c r="D851" s="236" t="s">
        <v>141</v>
      </c>
      <c r="E851" s="247" t="s">
        <v>1</v>
      </c>
      <c r="F851" s="248" t="s">
        <v>1556</v>
      </c>
      <c r="G851" s="246"/>
      <c r="H851" s="249">
        <v>2.5</v>
      </c>
      <c r="I851" s="250"/>
      <c r="J851" s="246"/>
      <c r="K851" s="246"/>
      <c r="L851" s="251"/>
      <c r="M851" s="252"/>
      <c r="N851" s="253"/>
      <c r="O851" s="253"/>
      <c r="P851" s="253"/>
      <c r="Q851" s="253"/>
      <c r="R851" s="253"/>
      <c r="S851" s="253"/>
      <c r="T851" s="254"/>
      <c r="U851" s="14"/>
      <c r="V851" s="14"/>
      <c r="W851" s="14"/>
      <c r="X851" s="14"/>
      <c r="Y851" s="14"/>
      <c r="Z851" s="14"/>
      <c r="AA851" s="14"/>
      <c r="AB851" s="14"/>
      <c r="AC851" s="14"/>
      <c r="AD851" s="14"/>
      <c r="AE851" s="14"/>
      <c r="AT851" s="255" t="s">
        <v>141</v>
      </c>
      <c r="AU851" s="255" t="s">
        <v>85</v>
      </c>
      <c r="AV851" s="14" t="s">
        <v>85</v>
      </c>
      <c r="AW851" s="14" t="s">
        <v>32</v>
      </c>
      <c r="AX851" s="14" t="s">
        <v>75</v>
      </c>
      <c r="AY851" s="255" t="s">
        <v>133</v>
      </c>
    </row>
    <row r="852" s="13" customFormat="1">
      <c r="A852" s="13"/>
      <c r="B852" s="234"/>
      <c r="C852" s="235"/>
      <c r="D852" s="236" t="s">
        <v>141</v>
      </c>
      <c r="E852" s="237" t="s">
        <v>1</v>
      </c>
      <c r="F852" s="238" t="s">
        <v>1557</v>
      </c>
      <c r="G852" s="235"/>
      <c r="H852" s="237" t="s">
        <v>1</v>
      </c>
      <c r="I852" s="239"/>
      <c r="J852" s="235"/>
      <c r="K852" s="235"/>
      <c r="L852" s="240"/>
      <c r="M852" s="241"/>
      <c r="N852" s="242"/>
      <c r="O852" s="242"/>
      <c r="P852" s="242"/>
      <c r="Q852" s="242"/>
      <c r="R852" s="242"/>
      <c r="S852" s="242"/>
      <c r="T852" s="243"/>
      <c r="U852" s="13"/>
      <c r="V852" s="13"/>
      <c r="W852" s="13"/>
      <c r="X852" s="13"/>
      <c r="Y852" s="13"/>
      <c r="Z852" s="13"/>
      <c r="AA852" s="13"/>
      <c r="AB852" s="13"/>
      <c r="AC852" s="13"/>
      <c r="AD852" s="13"/>
      <c r="AE852" s="13"/>
      <c r="AT852" s="244" t="s">
        <v>141</v>
      </c>
      <c r="AU852" s="244" t="s">
        <v>85</v>
      </c>
      <c r="AV852" s="13" t="s">
        <v>83</v>
      </c>
      <c r="AW852" s="13" t="s">
        <v>32</v>
      </c>
      <c r="AX852" s="13" t="s">
        <v>75</v>
      </c>
      <c r="AY852" s="244" t="s">
        <v>133</v>
      </c>
    </row>
    <row r="853" s="14" customFormat="1">
      <c r="A853" s="14"/>
      <c r="B853" s="245"/>
      <c r="C853" s="246"/>
      <c r="D853" s="236" t="s">
        <v>141</v>
      </c>
      <c r="E853" s="247" t="s">
        <v>1</v>
      </c>
      <c r="F853" s="248" t="s">
        <v>1558</v>
      </c>
      <c r="G853" s="246"/>
      <c r="H853" s="249">
        <v>1.5</v>
      </c>
      <c r="I853" s="250"/>
      <c r="J853" s="246"/>
      <c r="K853" s="246"/>
      <c r="L853" s="251"/>
      <c r="M853" s="252"/>
      <c r="N853" s="253"/>
      <c r="O853" s="253"/>
      <c r="P853" s="253"/>
      <c r="Q853" s="253"/>
      <c r="R853" s="253"/>
      <c r="S853" s="253"/>
      <c r="T853" s="254"/>
      <c r="U853" s="14"/>
      <c r="V853" s="14"/>
      <c r="W853" s="14"/>
      <c r="X853" s="14"/>
      <c r="Y853" s="14"/>
      <c r="Z853" s="14"/>
      <c r="AA853" s="14"/>
      <c r="AB853" s="14"/>
      <c r="AC853" s="14"/>
      <c r="AD853" s="14"/>
      <c r="AE853" s="14"/>
      <c r="AT853" s="255" t="s">
        <v>141</v>
      </c>
      <c r="AU853" s="255" t="s">
        <v>85</v>
      </c>
      <c r="AV853" s="14" t="s">
        <v>85</v>
      </c>
      <c r="AW853" s="14" t="s">
        <v>32</v>
      </c>
      <c r="AX853" s="14" t="s">
        <v>75</v>
      </c>
      <c r="AY853" s="255" t="s">
        <v>133</v>
      </c>
    </row>
    <row r="854" s="13" customFormat="1">
      <c r="A854" s="13"/>
      <c r="B854" s="234"/>
      <c r="C854" s="235"/>
      <c r="D854" s="236" t="s">
        <v>141</v>
      </c>
      <c r="E854" s="237" t="s">
        <v>1</v>
      </c>
      <c r="F854" s="238" t="s">
        <v>1559</v>
      </c>
      <c r="G854" s="235"/>
      <c r="H854" s="237" t="s">
        <v>1</v>
      </c>
      <c r="I854" s="239"/>
      <c r="J854" s="235"/>
      <c r="K854" s="235"/>
      <c r="L854" s="240"/>
      <c r="M854" s="241"/>
      <c r="N854" s="242"/>
      <c r="O854" s="242"/>
      <c r="P854" s="242"/>
      <c r="Q854" s="242"/>
      <c r="R854" s="242"/>
      <c r="S854" s="242"/>
      <c r="T854" s="243"/>
      <c r="U854" s="13"/>
      <c r="V854" s="13"/>
      <c r="W854" s="13"/>
      <c r="X854" s="13"/>
      <c r="Y854" s="13"/>
      <c r="Z854" s="13"/>
      <c r="AA854" s="13"/>
      <c r="AB854" s="13"/>
      <c r="AC854" s="13"/>
      <c r="AD854" s="13"/>
      <c r="AE854" s="13"/>
      <c r="AT854" s="244" t="s">
        <v>141</v>
      </c>
      <c r="AU854" s="244" t="s">
        <v>85</v>
      </c>
      <c r="AV854" s="13" t="s">
        <v>83</v>
      </c>
      <c r="AW854" s="13" t="s">
        <v>32</v>
      </c>
      <c r="AX854" s="13" t="s">
        <v>75</v>
      </c>
      <c r="AY854" s="244" t="s">
        <v>133</v>
      </c>
    </row>
    <row r="855" s="14" customFormat="1">
      <c r="A855" s="14"/>
      <c r="B855" s="245"/>
      <c r="C855" s="246"/>
      <c r="D855" s="236" t="s">
        <v>141</v>
      </c>
      <c r="E855" s="247" t="s">
        <v>1</v>
      </c>
      <c r="F855" s="248" t="s">
        <v>1548</v>
      </c>
      <c r="G855" s="246"/>
      <c r="H855" s="249">
        <v>0.5</v>
      </c>
      <c r="I855" s="250"/>
      <c r="J855" s="246"/>
      <c r="K855" s="246"/>
      <c r="L855" s="251"/>
      <c r="M855" s="252"/>
      <c r="N855" s="253"/>
      <c r="O855" s="253"/>
      <c r="P855" s="253"/>
      <c r="Q855" s="253"/>
      <c r="R855" s="253"/>
      <c r="S855" s="253"/>
      <c r="T855" s="254"/>
      <c r="U855" s="14"/>
      <c r="V855" s="14"/>
      <c r="W855" s="14"/>
      <c r="X855" s="14"/>
      <c r="Y855" s="14"/>
      <c r="Z855" s="14"/>
      <c r="AA855" s="14"/>
      <c r="AB855" s="14"/>
      <c r="AC855" s="14"/>
      <c r="AD855" s="14"/>
      <c r="AE855" s="14"/>
      <c r="AT855" s="255" t="s">
        <v>141</v>
      </c>
      <c r="AU855" s="255" t="s">
        <v>85</v>
      </c>
      <c r="AV855" s="14" t="s">
        <v>85</v>
      </c>
      <c r="AW855" s="14" t="s">
        <v>32</v>
      </c>
      <c r="AX855" s="14" t="s">
        <v>75</v>
      </c>
      <c r="AY855" s="255" t="s">
        <v>133</v>
      </c>
    </row>
    <row r="856" s="13" customFormat="1">
      <c r="A856" s="13"/>
      <c r="B856" s="234"/>
      <c r="C856" s="235"/>
      <c r="D856" s="236" t="s">
        <v>141</v>
      </c>
      <c r="E856" s="237" t="s">
        <v>1</v>
      </c>
      <c r="F856" s="238" t="s">
        <v>1560</v>
      </c>
      <c r="G856" s="235"/>
      <c r="H856" s="237" t="s">
        <v>1</v>
      </c>
      <c r="I856" s="239"/>
      <c r="J856" s="235"/>
      <c r="K856" s="235"/>
      <c r="L856" s="240"/>
      <c r="M856" s="241"/>
      <c r="N856" s="242"/>
      <c r="O856" s="242"/>
      <c r="P856" s="242"/>
      <c r="Q856" s="242"/>
      <c r="R856" s="242"/>
      <c r="S856" s="242"/>
      <c r="T856" s="243"/>
      <c r="U856" s="13"/>
      <c r="V856" s="13"/>
      <c r="W856" s="13"/>
      <c r="X856" s="13"/>
      <c r="Y856" s="13"/>
      <c r="Z856" s="13"/>
      <c r="AA856" s="13"/>
      <c r="AB856" s="13"/>
      <c r="AC856" s="13"/>
      <c r="AD856" s="13"/>
      <c r="AE856" s="13"/>
      <c r="AT856" s="244" t="s">
        <v>141</v>
      </c>
      <c r="AU856" s="244" t="s">
        <v>85</v>
      </c>
      <c r="AV856" s="13" t="s">
        <v>83</v>
      </c>
      <c r="AW856" s="13" t="s">
        <v>32</v>
      </c>
      <c r="AX856" s="13" t="s">
        <v>75</v>
      </c>
      <c r="AY856" s="244" t="s">
        <v>133</v>
      </c>
    </row>
    <row r="857" s="14" customFormat="1">
      <c r="A857" s="14"/>
      <c r="B857" s="245"/>
      <c r="C857" s="246"/>
      <c r="D857" s="236" t="s">
        <v>141</v>
      </c>
      <c r="E857" s="247" t="s">
        <v>1</v>
      </c>
      <c r="F857" s="248" t="s">
        <v>1548</v>
      </c>
      <c r="G857" s="246"/>
      <c r="H857" s="249">
        <v>0.5</v>
      </c>
      <c r="I857" s="250"/>
      <c r="J857" s="246"/>
      <c r="K857" s="246"/>
      <c r="L857" s="251"/>
      <c r="M857" s="252"/>
      <c r="N857" s="253"/>
      <c r="O857" s="253"/>
      <c r="P857" s="253"/>
      <c r="Q857" s="253"/>
      <c r="R857" s="253"/>
      <c r="S857" s="253"/>
      <c r="T857" s="254"/>
      <c r="U857" s="14"/>
      <c r="V857" s="14"/>
      <c r="W857" s="14"/>
      <c r="X857" s="14"/>
      <c r="Y857" s="14"/>
      <c r="Z857" s="14"/>
      <c r="AA857" s="14"/>
      <c r="AB857" s="14"/>
      <c r="AC857" s="14"/>
      <c r="AD857" s="14"/>
      <c r="AE857" s="14"/>
      <c r="AT857" s="255" t="s">
        <v>141</v>
      </c>
      <c r="AU857" s="255" t="s">
        <v>85</v>
      </c>
      <c r="AV857" s="14" t="s">
        <v>85</v>
      </c>
      <c r="AW857" s="14" t="s">
        <v>32</v>
      </c>
      <c r="AX857" s="14" t="s">
        <v>75</v>
      </c>
      <c r="AY857" s="255" t="s">
        <v>133</v>
      </c>
    </row>
    <row r="858" s="13" customFormat="1">
      <c r="A858" s="13"/>
      <c r="B858" s="234"/>
      <c r="C858" s="235"/>
      <c r="D858" s="236" t="s">
        <v>141</v>
      </c>
      <c r="E858" s="237" t="s">
        <v>1</v>
      </c>
      <c r="F858" s="238" t="s">
        <v>1561</v>
      </c>
      <c r="G858" s="235"/>
      <c r="H858" s="237" t="s">
        <v>1</v>
      </c>
      <c r="I858" s="239"/>
      <c r="J858" s="235"/>
      <c r="K858" s="235"/>
      <c r="L858" s="240"/>
      <c r="M858" s="241"/>
      <c r="N858" s="242"/>
      <c r="O858" s="242"/>
      <c r="P858" s="242"/>
      <c r="Q858" s="242"/>
      <c r="R858" s="242"/>
      <c r="S858" s="242"/>
      <c r="T858" s="243"/>
      <c r="U858" s="13"/>
      <c r="V858" s="13"/>
      <c r="W858" s="13"/>
      <c r="X858" s="13"/>
      <c r="Y858" s="13"/>
      <c r="Z858" s="13"/>
      <c r="AA858" s="13"/>
      <c r="AB858" s="13"/>
      <c r="AC858" s="13"/>
      <c r="AD858" s="13"/>
      <c r="AE858" s="13"/>
      <c r="AT858" s="244" t="s">
        <v>141</v>
      </c>
      <c r="AU858" s="244" t="s">
        <v>85</v>
      </c>
      <c r="AV858" s="13" t="s">
        <v>83</v>
      </c>
      <c r="AW858" s="13" t="s">
        <v>32</v>
      </c>
      <c r="AX858" s="13" t="s">
        <v>75</v>
      </c>
      <c r="AY858" s="244" t="s">
        <v>133</v>
      </c>
    </row>
    <row r="859" s="14" customFormat="1">
      <c r="A859" s="14"/>
      <c r="B859" s="245"/>
      <c r="C859" s="246"/>
      <c r="D859" s="236" t="s">
        <v>141</v>
      </c>
      <c r="E859" s="247" t="s">
        <v>1</v>
      </c>
      <c r="F859" s="248" t="s">
        <v>1548</v>
      </c>
      <c r="G859" s="246"/>
      <c r="H859" s="249">
        <v>0.5</v>
      </c>
      <c r="I859" s="250"/>
      <c r="J859" s="246"/>
      <c r="K859" s="246"/>
      <c r="L859" s="251"/>
      <c r="M859" s="252"/>
      <c r="N859" s="253"/>
      <c r="O859" s="253"/>
      <c r="P859" s="253"/>
      <c r="Q859" s="253"/>
      <c r="R859" s="253"/>
      <c r="S859" s="253"/>
      <c r="T859" s="254"/>
      <c r="U859" s="14"/>
      <c r="V859" s="14"/>
      <c r="W859" s="14"/>
      <c r="X859" s="14"/>
      <c r="Y859" s="14"/>
      <c r="Z859" s="14"/>
      <c r="AA859" s="14"/>
      <c r="AB859" s="14"/>
      <c r="AC859" s="14"/>
      <c r="AD859" s="14"/>
      <c r="AE859" s="14"/>
      <c r="AT859" s="255" t="s">
        <v>141</v>
      </c>
      <c r="AU859" s="255" t="s">
        <v>85</v>
      </c>
      <c r="AV859" s="14" t="s">
        <v>85</v>
      </c>
      <c r="AW859" s="14" t="s">
        <v>32</v>
      </c>
      <c r="AX859" s="14" t="s">
        <v>75</v>
      </c>
      <c r="AY859" s="255" t="s">
        <v>133</v>
      </c>
    </row>
    <row r="860" s="13" customFormat="1">
      <c r="A860" s="13"/>
      <c r="B860" s="234"/>
      <c r="C860" s="235"/>
      <c r="D860" s="236" t="s">
        <v>141</v>
      </c>
      <c r="E860" s="237" t="s">
        <v>1</v>
      </c>
      <c r="F860" s="238" t="s">
        <v>1562</v>
      </c>
      <c r="G860" s="235"/>
      <c r="H860" s="237" t="s">
        <v>1</v>
      </c>
      <c r="I860" s="239"/>
      <c r="J860" s="235"/>
      <c r="K860" s="235"/>
      <c r="L860" s="240"/>
      <c r="M860" s="241"/>
      <c r="N860" s="242"/>
      <c r="O860" s="242"/>
      <c r="P860" s="242"/>
      <c r="Q860" s="242"/>
      <c r="R860" s="242"/>
      <c r="S860" s="242"/>
      <c r="T860" s="243"/>
      <c r="U860" s="13"/>
      <c r="V860" s="13"/>
      <c r="W860" s="13"/>
      <c r="X860" s="13"/>
      <c r="Y860" s="13"/>
      <c r="Z860" s="13"/>
      <c r="AA860" s="13"/>
      <c r="AB860" s="13"/>
      <c r="AC860" s="13"/>
      <c r="AD860" s="13"/>
      <c r="AE860" s="13"/>
      <c r="AT860" s="244" t="s">
        <v>141</v>
      </c>
      <c r="AU860" s="244" t="s">
        <v>85</v>
      </c>
      <c r="AV860" s="13" t="s">
        <v>83</v>
      </c>
      <c r="AW860" s="13" t="s">
        <v>32</v>
      </c>
      <c r="AX860" s="13" t="s">
        <v>75</v>
      </c>
      <c r="AY860" s="244" t="s">
        <v>133</v>
      </c>
    </row>
    <row r="861" s="14" customFormat="1">
      <c r="A861" s="14"/>
      <c r="B861" s="245"/>
      <c r="C861" s="246"/>
      <c r="D861" s="236" t="s">
        <v>141</v>
      </c>
      <c r="E861" s="247" t="s">
        <v>1</v>
      </c>
      <c r="F861" s="248" t="s">
        <v>1548</v>
      </c>
      <c r="G861" s="246"/>
      <c r="H861" s="249">
        <v>0.5</v>
      </c>
      <c r="I861" s="250"/>
      <c r="J861" s="246"/>
      <c r="K861" s="246"/>
      <c r="L861" s="251"/>
      <c r="M861" s="252"/>
      <c r="N861" s="253"/>
      <c r="O861" s="253"/>
      <c r="P861" s="253"/>
      <c r="Q861" s="253"/>
      <c r="R861" s="253"/>
      <c r="S861" s="253"/>
      <c r="T861" s="254"/>
      <c r="U861" s="14"/>
      <c r="V861" s="14"/>
      <c r="W861" s="14"/>
      <c r="X861" s="14"/>
      <c r="Y861" s="14"/>
      <c r="Z861" s="14"/>
      <c r="AA861" s="14"/>
      <c r="AB861" s="14"/>
      <c r="AC861" s="14"/>
      <c r="AD861" s="14"/>
      <c r="AE861" s="14"/>
      <c r="AT861" s="255" t="s">
        <v>141</v>
      </c>
      <c r="AU861" s="255" t="s">
        <v>85</v>
      </c>
      <c r="AV861" s="14" t="s">
        <v>85</v>
      </c>
      <c r="AW861" s="14" t="s">
        <v>32</v>
      </c>
      <c r="AX861" s="14" t="s">
        <v>75</v>
      </c>
      <c r="AY861" s="255" t="s">
        <v>133</v>
      </c>
    </row>
    <row r="862" s="13" customFormat="1">
      <c r="A862" s="13"/>
      <c r="B862" s="234"/>
      <c r="C862" s="235"/>
      <c r="D862" s="236" t="s">
        <v>141</v>
      </c>
      <c r="E862" s="237" t="s">
        <v>1</v>
      </c>
      <c r="F862" s="238" t="s">
        <v>1563</v>
      </c>
      <c r="G862" s="235"/>
      <c r="H862" s="237" t="s">
        <v>1</v>
      </c>
      <c r="I862" s="239"/>
      <c r="J862" s="235"/>
      <c r="K862" s="235"/>
      <c r="L862" s="240"/>
      <c r="M862" s="241"/>
      <c r="N862" s="242"/>
      <c r="O862" s="242"/>
      <c r="P862" s="242"/>
      <c r="Q862" s="242"/>
      <c r="R862" s="242"/>
      <c r="S862" s="242"/>
      <c r="T862" s="243"/>
      <c r="U862" s="13"/>
      <c r="V862" s="13"/>
      <c r="W862" s="13"/>
      <c r="X862" s="13"/>
      <c r="Y862" s="13"/>
      <c r="Z862" s="13"/>
      <c r="AA862" s="13"/>
      <c r="AB862" s="13"/>
      <c r="AC862" s="13"/>
      <c r="AD862" s="13"/>
      <c r="AE862" s="13"/>
      <c r="AT862" s="244" t="s">
        <v>141</v>
      </c>
      <c r="AU862" s="244" t="s">
        <v>85</v>
      </c>
      <c r="AV862" s="13" t="s">
        <v>83</v>
      </c>
      <c r="AW862" s="13" t="s">
        <v>32</v>
      </c>
      <c r="AX862" s="13" t="s">
        <v>75</v>
      </c>
      <c r="AY862" s="244" t="s">
        <v>133</v>
      </c>
    </row>
    <row r="863" s="14" customFormat="1">
      <c r="A863" s="14"/>
      <c r="B863" s="245"/>
      <c r="C863" s="246"/>
      <c r="D863" s="236" t="s">
        <v>141</v>
      </c>
      <c r="E863" s="247" t="s">
        <v>1</v>
      </c>
      <c r="F863" s="248" t="s">
        <v>1558</v>
      </c>
      <c r="G863" s="246"/>
      <c r="H863" s="249">
        <v>1.5</v>
      </c>
      <c r="I863" s="250"/>
      <c r="J863" s="246"/>
      <c r="K863" s="246"/>
      <c r="L863" s="251"/>
      <c r="M863" s="252"/>
      <c r="N863" s="253"/>
      <c r="O863" s="253"/>
      <c r="P863" s="253"/>
      <c r="Q863" s="253"/>
      <c r="R863" s="253"/>
      <c r="S863" s="253"/>
      <c r="T863" s="254"/>
      <c r="U863" s="14"/>
      <c r="V863" s="14"/>
      <c r="W863" s="14"/>
      <c r="X863" s="14"/>
      <c r="Y863" s="14"/>
      <c r="Z863" s="14"/>
      <c r="AA863" s="14"/>
      <c r="AB863" s="14"/>
      <c r="AC863" s="14"/>
      <c r="AD863" s="14"/>
      <c r="AE863" s="14"/>
      <c r="AT863" s="255" t="s">
        <v>141</v>
      </c>
      <c r="AU863" s="255" t="s">
        <v>85</v>
      </c>
      <c r="AV863" s="14" t="s">
        <v>85</v>
      </c>
      <c r="AW863" s="14" t="s">
        <v>32</v>
      </c>
      <c r="AX863" s="14" t="s">
        <v>75</v>
      </c>
      <c r="AY863" s="255" t="s">
        <v>133</v>
      </c>
    </row>
    <row r="864" s="13" customFormat="1">
      <c r="A864" s="13"/>
      <c r="B864" s="234"/>
      <c r="C864" s="235"/>
      <c r="D864" s="236" t="s">
        <v>141</v>
      </c>
      <c r="E864" s="237" t="s">
        <v>1</v>
      </c>
      <c r="F864" s="238" t="s">
        <v>1564</v>
      </c>
      <c r="G864" s="235"/>
      <c r="H864" s="237" t="s">
        <v>1</v>
      </c>
      <c r="I864" s="239"/>
      <c r="J864" s="235"/>
      <c r="K864" s="235"/>
      <c r="L864" s="240"/>
      <c r="M864" s="241"/>
      <c r="N864" s="242"/>
      <c r="O864" s="242"/>
      <c r="P864" s="242"/>
      <c r="Q864" s="242"/>
      <c r="R864" s="242"/>
      <c r="S864" s="242"/>
      <c r="T864" s="243"/>
      <c r="U864" s="13"/>
      <c r="V864" s="13"/>
      <c r="W864" s="13"/>
      <c r="X864" s="13"/>
      <c r="Y864" s="13"/>
      <c r="Z864" s="13"/>
      <c r="AA864" s="13"/>
      <c r="AB864" s="13"/>
      <c r="AC864" s="13"/>
      <c r="AD864" s="13"/>
      <c r="AE864" s="13"/>
      <c r="AT864" s="244" t="s">
        <v>141</v>
      </c>
      <c r="AU864" s="244" t="s">
        <v>85</v>
      </c>
      <c r="AV864" s="13" t="s">
        <v>83</v>
      </c>
      <c r="AW864" s="13" t="s">
        <v>32</v>
      </c>
      <c r="AX864" s="13" t="s">
        <v>75</v>
      </c>
      <c r="AY864" s="244" t="s">
        <v>133</v>
      </c>
    </row>
    <row r="865" s="14" customFormat="1">
      <c r="A865" s="14"/>
      <c r="B865" s="245"/>
      <c r="C865" s="246"/>
      <c r="D865" s="236" t="s">
        <v>141</v>
      </c>
      <c r="E865" s="247" t="s">
        <v>1</v>
      </c>
      <c r="F865" s="248" t="s">
        <v>430</v>
      </c>
      <c r="G865" s="246"/>
      <c r="H865" s="249">
        <v>1</v>
      </c>
      <c r="I865" s="250"/>
      <c r="J865" s="246"/>
      <c r="K865" s="246"/>
      <c r="L865" s="251"/>
      <c r="M865" s="252"/>
      <c r="N865" s="253"/>
      <c r="O865" s="253"/>
      <c r="P865" s="253"/>
      <c r="Q865" s="253"/>
      <c r="R865" s="253"/>
      <c r="S865" s="253"/>
      <c r="T865" s="254"/>
      <c r="U865" s="14"/>
      <c r="V865" s="14"/>
      <c r="W865" s="14"/>
      <c r="X865" s="14"/>
      <c r="Y865" s="14"/>
      <c r="Z865" s="14"/>
      <c r="AA865" s="14"/>
      <c r="AB865" s="14"/>
      <c r="AC865" s="14"/>
      <c r="AD865" s="14"/>
      <c r="AE865" s="14"/>
      <c r="AT865" s="255" t="s">
        <v>141</v>
      </c>
      <c r="AU865" s="255" t="s">
        <v>85</v>
      </c>
      <c r="AV865" s="14" t="s">
        <v>85</v>
      </c>
      <c r="AW865" s="14" t="s">
        <v>32</v>
      </c>
      <c r="AX865" s="14" t="s">
        <v>75</v>
      </c>
      <c r="AY865" s="255" t="s">
        <v>133</v>
      </c>
    </row>
    <row r="866" s="13" customFormat="1">
      <c r="A866" s="13"/>
      <c r="B866" s="234"/>
      <c r="C866" s="235"/>
      <c r="D866" s="236" t="s">
        <v>141</v>
      </c>
      <c r="E866" s="237" t="s">
        <v>1</v>
      </c>
      <c r="F866" s="238" t="s">
        <v>1565</v>
      </c>
      <c r="G866" s="235"/>
      <c r="H866" s="237" t="s">
        <v>1</v>
      </c>
      <c r="I866" s="239"/>
      <c r="J866" s="235"/>
      <c r="K866" s="235"/>
      <c r="L866" s="240"/>
      <c r="M866" s="241"/>
      <c r="N866" s="242"/>
      <c r="O866" s="242"/>
      <c r="P866" s="242"/>
      <c r="Q866" s="242"/>
      <c r="R866" s="242"/>
      <c r="S866" s="242"/>
      <c r="T866" s="243"/>
      <c r="U866" s="13"/>
      <c r="V866" s="13"/>
      <c r="W866" s="13"/>
      <c r="X866" s="13"/>
      <c r="Y866" s="13"/>
      <c r="Z866" s="13"/>
      <c r="AA866" s="13"/>
      <c r="AB866" s="13"/>
      <c r="AC866" s="13"/>
      <c r="AD866" s="13"/>
      <c r="AE866" s="13"/>
      <c r="AT866" s="244" t="s">
        <v>141</v>
      </c>
      <c r="AU866" s="244" t="s">
        <v>85</v>
      </c>
      <c r="AV866" s="13" t="s">
        <v>83</v>
      </c>
      <c r="AW866" s="13" t="s">
        <v>32</v>
      </c>
      <c r="AX866" s="13" t="s">
        <v>75</v>
      </c>
      <c r="AY866" s="244" t="s">
        <v>133</v>
      </c>
    </row>
    <row r="867" s="14" customFormat="1">
      <c r="A867" s="14"/>
      <c r="B867" s="245"/>
      <c r="C867" s="246"/>
      <c r="D867" s="236" t="s">
        <v>141</v>
      </c>
      <c r="E867" s="247" t="s">
        <v>1</v>
      </c>
      <c r="F867" s="248" t="s">
        <v>1558</v>
      </c>
      <c r="G867" s="246"/>
      <c r="H867" s="249">
        <v>1.5</v>
      </c>
      <c r="I867" s="250"/>
      <c r="J867" s="246"/>
      <c r="K867" s="246"/>
      <c r="L867" s="251"/>
      <c r="M867" s="252"/>
      <c r="N867" s="253"/>
      <c r="O867" s="253"/>
      <c r="P867" s="253"/>
      <c r="Q867" s="253"/>
      <c r="R867" s="253"/>
      <c r="S867" s="253"/>
      <c r="T867" s="254"/>
      <c r="U867" s="14"/>
      <c r="V867" s="14"/>
      <c r="W867" s="14"/>
      <c r="X867" s="14"/>
      <c r="Y867" s="14"/>
      <c r="Z867" s="14"/>
      <c r="AA867" s="14"/>
      <c r="AB867" s="14"/>
      <c r="AC867" s="14"/>
      <c r="AD867" s="14"/>
      <c r="AE867" s="14"/>
      <c r="AT867" s="255" t="s">
        <v>141</v>
      </c>
      <c r="AU867" s="255" t="s">
        <v>85</v>
      </c>
      <c r="AV867" s="14" t="s">
        <v>85</v>
      </c>
      <c r="AW867" s="14" t="s">
        <v>32</v>
      </c>
      <c r="AX867" s="14" t="s">
        <v>75</v>
      </c>
      <c r="AY867" s="255" t="s">
        <v>133</v>
      </c>
    </row>
    <row r="868" s="13" customFormat="1">
      <c r="A868" s="13"/>
      <c r="B868" s="234"/>
      <c r="C868" s="235"/>
      <c r="D868" s="236" t="s">
        <v>141</v>
      </c>
      <c r="E868" s="237" t="s">
        <v>1</v>
      </c>
      <c r="F868" s="238" t="s">
        <v>1566</v>
      </c>
      <c r="G868" s="235"/>
      <c r="H868" s="237" t="s">
        <v>1</v>
      </c>
      <c r="I868" s="239"/>
      <c r="J868" s="235"/>
      <c r="K868" s="235"/>
      <c r="L868" s="240"/>
      <c r="M868" s="241"/>
      <c r="N868" s="242"/>
      <c r="O868" s="242"/>
      <c r="P868" s="242"/>
      <c r="Q868" s="242"/>
      <c r="R868" s="242"/>
      <c r="S868" s="242"/>
      <c r="T868" s="243"/>
      <c r="U868" s="13"/>
      <c r="V868" s="13"/>
      <c r="W868" s="13"/>
      <c r="X868" s="13"/>
      <c r="Y868" s="13"/>
      <c r="Z868" s="13"/>
      <c r="AA868" s="13"/>
      <c r="AB868" s="13"/>
      <c r="AC868" s="13"/>
      <c r="AD868" s="13"/>
      <c r="AE868" s="13"/>
      <c r="AT868" s="244" t="s">
        <v>141</v>
      </c>
      <c r="AU868" s="244" t="s">
        <v>85</v>
      </c>
      <c r="AV868" s="13" t="s">
        <v>83</v>
      </c>
      <c r="AW868" s="13" t="s">
        <v>32</v>
      </c>
      <c r="AX868" s="13" t="s">
        <v>75</v>
      </c>
      <c r="AY868" s="244" t="s">
        <v>133</v>
      </c>
    </row>
    <row r="869" s="14" customFormat="1">
      <c r="A869" s="14"/>
      <c r="B869" s="245"/>
      <c r="C869" s="246"/>
      <c r="D869" s="236" t="s">
        <v>141</v>
      </c>
      <c r="E869" s="247" t="s">
        <v>1</v>
      </c>
      <c r="F869" s="248" t="s">
        <v>1548</v>
      </c>
      <c r="G869" s="246"/>
      <c r="H869" s="249">
        <v>0.5</v>
      </c>
      <c r="I869" s="250"/>
      <c r="J869" s="246"/>
      <c r="K869" s="246"/>
      <c r="L869" s="251"/>
      <c r="M869" s="252"/>
      <c r="N869" s="253"/>
      <c r="O869" s="253"/>
      <c r="P869" s="253"/>
      <c r="Q869" s="253"/>
      <c r="R869" s="253"/>
      <c r="S869" s="253"/>
      <c r="T869" s="254"/>
      <c r="U869" s="14"/>
      <c r="V869" s="14"/>
      <c r="W869" s="14"/>
      <c r="X869" s="14"/>
      <c r="Y869" s="14"/>
      <c r="Z869" s="14"/>
      <c r="AA869" s="14"/>
      <c r="AB869" s="14"/>
      <c r="AC869" s="14"/>
      <c r="AD869" s="14"/>
      <c r="AE869" s="14"/>
      <c r="AT869" s="255" t="s">
        <v>141</v>
      </c>
      <c r="AU869" s="255" t="s">
        <v>85</v>
      </c>
      <c r="AV869" s="14" t="s">
        <v>85</v>
      </c>
      <c r="AW869" s="14" t="s">
        <v>32</v>
      </c>
      <c r="AX869" s="14" t="s">
        <v>75</v>
      </c>
      <c r="AY869" s="255" t="s">
        <v>133</v>
      </c>
    </row>
    <row r="870" s="13" customFormat="1">
      <c r="A870" s="13"/>
      <c r="B870" s="234"/>
      <c r="C870" s="235"/>
      <c r="D870" s="236" t="s">
        <v>141</v>
      </c>
      <c r="E870" s="237" t="s">
        <v>1</v>
      </c>
      <c r="F870" s="238" t="s">
        <v>1567</v>
      </c>
      <c r="G870" s="235"/>
      <c r="H870" s="237" t="s">
        <v>1</v>
      </c>
      <c r="I870" s="239"/>
      <c r="J870" s="235"/>
      <c r="K870" s="235"/>
      <c r="L870" s="240"/>
      <c r="M870" s="241"/>
      <c r="N870" s="242"/>
      <c r="O870" s="242"/>
      <c r="P870" s="242"/>
      <c r="Q870" s="242"/>
      <c r="R870" s="242"/>
      <c r="S870" s="242"/>
      <c r="T870" s="243"/>
      <c r="U870" s="13"/>
      <c r="V870" s="13"/>
      <c r="W870" s="13"/>
      <c r="X870" s="13"/>
      <c r="Y870" s="13"/>
      <c r="Z870" s="13"/>
      <c r="AA870" s="13"/>
      <c r="AB870" s="13"/>
      <c r="AC870" s="13"/>
      <c r="AD870" s="13"/>
      <c r="AE870" s="13"/>
      <c r="AT870" s="244" t="s">
        <v>141</v>
      </c>
      <c r="AU870" s="244" t="s">
        <v>85</v>
      </c>
      <c r="AV870" s="13" t="s">
        <v>83</v>
      </c>
      <c r="AW870" s="13" t="s">
        <v>32</v>
      </c>
      <c r="AX870" s="13" t="s">
        <v>75</v>
      </c>
      <c r="AY870" s="244" t="s">
        <v>133</v>
      </c>
    </row>
    <row r="871" s="14" customFormat="1">
      <c r="A871" s="14"/>
      <c r="B871" s="245"/>
      <c r="C871" s="246"/>
      <c r="D871" s="236" t="s">
        <v>141</v>
      </c>
      <c r="E871" s="247" t="s">
        <v>1</v>
      </c>
      <c r="F871" s="248" t="s">
        <v>1548</v>
      </c>
      <c r="G871" s="246"/>
      <c r="H871" s="249">
        <v>0.5</v>
      </c>
      <c r="I871" s="250"/>
      <c r="J871" s="246"/>
      <c r="K871" s="246"/>
      <c r="L871" s="251"/>
      <c r="M871" s="252"/>
      <c r="N871" s="253"/>
      <c r="O871" s="253"/>
      <c r="P871" s="253"/>
      <c r="Q871" s="253"/>
      <c r="R871" s="253"/>
      <c r="S871" s="253"/>
      <c r="T871" s="254"/>
      <c r="U871" s="14"/>
      <c r="V871" s="14"/>
      <c r="W871" s="14"/>
      <c r="X871" s="14"/>
      <c r="Y871" s="14"/>
      <c r="Z871" s="14"/>
      <c r="AA871" s="14"/>
      <c r="AB871" s="14"/>
      <c r="AC871" s="14"/>
      <c r="AD871" s="14"/>
      <c r="AE871" s="14"/>
      <c r="AT871" s="255" t="s">
        <v>141</v>
      </c>
      <c r="AU871" s="255" t="s">
        <v>85</v>
      </c>
      <c r="AV871" s="14" t="s">
        <v>85</v>
      </c>
      <c r="AW871" s="14" t="s">
        <v>32</v>
      </c>
      <c r="AX871" s="14" t="s">
        <v>75</v>
      </c>
      <c r="AY871" s="255" t="s">
        <v>133</v>
      </c>
    </row>
    <row r="872" s="15" customFormat="1">
      <c r="A872" s="15"/>
      <c r="B872" s="256"/>
      <c r="C872" s="257"/>
      <c r="D872" s="236" t="s">
        <v>141</v>
      </c>
      <c r="E872" s="258" t="s">
        <v>1</v>
      </c>
      <c r="F872" s="259" t="s">
        <v>152</v>
      </c>
      <c r="G872" s="257"/>
      <c r="H872" s="260">
        <v>16.5</v>
      </c>
      <c r="I872" s="261"/>
      <c r="J872" s="257"/>
      <c r="K872" s="257"/>
      <c r="L872" s="262"/>
      <c r="M872" s="263"/>
      <c r="N872" s="264"/>
      <c r="O872" s="264"/>
      <c r="P872" s="264"/>
      <c r="Q872" s="264"/>
      <c r="R872" s="264"/>
      <c r="S872" s="264"/>
      <c r="T872" s="265"/>
      <c r="U872" s="15"/>
      <c r="V872" s="15"/>
      <c r="W872" s="15"/>
      <c r="X872" s="15"/>
      <c r="Y872" s="15"/>
      <c r="Z872" s="15"/>
      <c r="AA872" s="15"/>
      <c r="AB872" s="15"/>
      <c r="AC872" s="15"/>
      <c r="AD872" s="15"/>
      <c r="AE872" s="15"/>
      <c r="AT872" s="266" t="s">
        <v>141</v>
      </c>
      <c r="AU872" s="266" t="s">
        <v>85</v>
      </c>
      <c r="AV872" s="15" t="s">
        <v>139</v>
      </c>
      <c r="AW872" s="15" t="s">
        <v>32</v>
      </c>
      <c r="AX872" s="15" t="s">
        <v>83</v>
      </c>
      <c r="AY872" s="266" t="s">
        <v>133</v>
      </c>
    </row>
    <row r="873" s="2" customFormat="1" ht="16.5" customHeight="1">
      <c r="A873" s="39"/>
      <c r="B873" s="40"/>
      <c r="C873" s="278" t="s">
        <v>533</v>
      </c>
      <c r="D873" s="278" t="s">
        <v>312</v>
      </c>
      <c r="E873" s="279" t="s">
        <v>432</v>
      </c>
      <c r="F873" s="280" t="s">
        <v>433</v>
      </c>
      <c r="G873" s="281" t="s">
        <v>138</v>
      </c>
      <c r="H873" s="282">
        <v>18.149999999999999</v>
      </c>
      <c r="I873" s="283"/>
      <c r="J873" s="284">
        <f>ROUND(I873*H873,2)</f>
        <v>0</v>
      </c>
      <c r="K873" s="285"/>
      <c r="L873" s="286"/>
      <c r="M873" s="287" t="s">
        <v>1</v>
      </c>
      <c r="N873" s="288" t="s">
        <v>40</v>
      </c>
      <c r="O873" s="92"/>
      <c r="P873" s="230">
        <f>O873*H873</f>
        <v>0</v>
      </c>
      <c r="Q873" s="230">
        <v>0.41699999999999998</v>
      </c>
      <c r="R873" s="230">
        <f>Q873*H873</f>
        <v>7.5685499999999992</v>
      </c>
      <c r="S873" s="230">
        <v>0</v>
      </c>
      <c r="T873" s="231">
        <f>S873*H873</f>
        <v>0</v>
      </c>
      <c r="U873" s="39"/>
      <c r="V873" s="39"/>
      <c r="W873" s="39"/>
      <c r="X873" s="39"/>
      <c r="Y873" s="39"/>
      <c r="Z873" s="39"/>
      <c r="AA873" s="39"/>
      <c r="AB873" s="39"/>
      <c r="AC873" s="39"/>
      <c r="AD873" s="39"/>
      <c r="AE873" s="39"/>
      <c r="AR873" s="232" t="s">
        <v>187</v>
      </c>
      <c r="AT873" s="232" t="s">
        <v>312</v>
      </c>
      <c r="AU873" s="232" t="s">
        <v>85</v>
      </c>
      <c r="AY873" s="18" t="s">
        <v>133</v>
      </c>
      <c r="BE873" s="233">
        <f>IF(N873="základní",J873,0)</f>
        <v>0</v>
      </c>
      <c r="BF873" s="233">
        <f>IF(N873="snížená",J873,0)</f>
        <v>0</v>
      </c>
      <c r="BG873" s="233">
        <f>IF(N873="zákl. přenesená",J873,0)</f>
        <v>0</v>
      </c>
      <c r="BH873" s="233">
        <f>IF(N873="sníž. přenesená",J873,0)</f>
        <v>0</v>
      </c>
      <c r="BI873" s="233">
        <f>IF(N873="nulová",J873,0)</f>
        <v>0</v>
      </c>
      <c r="BJ873" s="18" t="s">
        <v>83</v>
      </c>
      <c r="BK873" s="233">
        <f>ROUND(I873*H873,2)</f>
        <v>0</v>
      </c>
      <c r="BL873" s="18" t="s">
        <v>139</v>
      </c>
      <c r="BM873" s="232" t="s">
        <v>1568</v>
      </c>
    </row>
    <row r="874" s="14" customFormat="1">
      <c r="A874" s="14"/>
      <c r="B874" s="245"/>
      <c r="C874" s="246"/>
      <c r="D874" s="236" t="s">
        <v>141</v>
      </c>
      <c r="E874" s="247" t="s">
        <v>1</v>
      </c>
      <c r="F874" s="248" t="s">
        <v>1569</v>
      </c>
      <c r="G874" s="246"/>
      <c r="H874" s="249">
        <v>18.149999999999999</v>
      </c>
      <c r="I874" s="250"/>
      <c r="J874" s="246"/>
      <c r="K874" s="246"/>
      <c r="L874" s="251"/>
      <c r="M874" s="252"/>
      <c r="N874" s="253"/>
      <c r="O874" s="253"/>
      <c r="P874" s="253"/>
      <c r="Q874" s="253"/>
      <c r="R874" s="253"/>
      <c r="S874" s="253"/>
      <c r="T874" s="254"/>
      <c r="U874" s="14"/>
      <c r="V874" s="14"/>
      <c r="W874" s="14"/>
      <c r="X874" s="14"/>
      <c r="Y874" s="14"/>
      <c r="Z874" s="14"/>
      <c r="AA874" s="14"/>
      <c r="AB874" s="14"/>
      <c r="AC874" s="14"/>
      <c r="AD874" s="14"/>
      <c r="AE874" s="14"/>
      <c r="AT874" s="255" t="s">
        <v>141</v>
      </c>
      <c r="AU874" s="255" t="s">
        <v>85</v>
      </c>
      <c r="AV874" s="14" t="s">
        <v>85</v>
      </c>
      <c r="AW874" s="14" t="s">
        <v>32</v>
      </c>
      <c r="AX874" s="14" t="s">
        <v>83</v>
      </c>
      <c r="AY874" s="255" t="s">
        <v>133</v>
      </c>
    </row>
    <row r="875" s="12" customFormat="1" ht="22.8" customHeight="1">
      <c r="A875" s="12"/>
      <c r="B875" s="204"/>
      <c r="C875" s="205"/>
      <c r="D875" s="206" t="s">
        <v>74</v>
      </c>
      <c r="E875" s="218" t="s">
        <v>187</v>
      </c>
      <c r="F875" s="218" t="s">
        <v>436</v>
      </c>
      <c r="G875" s="205"/>
      <c r="H875" s="205"/>
      <c r="I875" s="208"/>
      <c r="J875" s="219">
        <f>BK875</f>
        <v>0</v>
      </c>
      <c r="K875" s="205"/>
      <c r="L875" s="210"/>
      <c r="M875" s="211"/>
      <c r="N875" s="212"/>
      <c r="O875" s="212"/>
      <c r="P875" s="213">
        <f>SUM(P876:P1245)</f>
        <v>0</v>
      </c>
      <c r="Q875" s="212"/>
      <c r="R875" s="213">
        <f>SUM(R876:R1245)</f>
        <v>55.630502700000008</v>
      </c>
      <c r="S875" s="212"/>
      <c r="T875" s="214">
        <f>SUM(T876:T1245)</f>
        <v>10.92905</v>
      </c>
      <c r="U875" s="12"/>
      <c r="V875" s="12"/>
      <c r="W875" s="12"/>
      <c r="X875" s="12"/>
      <c r="Y875" s="12"/>
      <c r="Z875" s="12"/>
      <c r="AA875" s="12"/>
      <c r="AB875" s="12"/>
      <c r="AC875" s="12"/>
      <c r="AD875" s="12"/>
      <c r="AE875" s="12"/>
      <c r="AR875" s="215" t="s">
        <v>83</v>
      </c>
      <c r="AT875" s="216" t="s">
        <v>74</v>
      </c>
      <c r="AU875" s="216" t="s">
        <v>83</v>
      </c>
      <c r="AY875" s="215" t="s">
        <v>133</v>
      </c>
      <c r="BK875" s="217">
        <f>SUM(BK876:BK1245)</f>
        <v>0</v>
      </c>
    </row>
    <row r="876" s="2" customFormat="1" ht="16.5" customHeight="1">
      <c r="A876" s="39"/>
      <c r="B876" s="40"/>
      <c r="C876" s="220" t="s">
        <v>537</v>
      </c>
      <c r="D876" s="220" t="s">
        <v>135</v>
      </c>
      <c r="E876" s="221" t="s">
        <v>438</v>
      </c>
      <c r="F876" s="222" t="s">
        <v>439</v>
      </c>
      <c r="G876" s="223" t="s">
        <v>440</v>
      </c>
      <c r="H876" s="224">
        <v>102</v>
      </c>
      <c r="I876" s="225"/>
      <c r="J876" s="226">
        <f>ROUND(I876*H876,2)</f>
        <v>0</v>
      </c>
      <c r="K876" s="227"/>
      <c r="L876" s="45"/>
      <c r="M876" s="228" t="s">
        <v>1</v>
      </c>
      <c r="N876" s="229" t="s">
        <v>40</v>
      </c>
      <c r="O876" s="92"/>
      <c r="P876" s="230">
        <f>O876*H876</f>
        <v>0</v>
      </c>
      <c r="Q876" s="230">
        <v>0.00156</v>
      </c>
      <c r="R876" s="230">
        <f>Q876*H876</f>
        <v>0.15911999999999998</v>
      </c>
      <c r="S876" s="230">
        <v>0</v>
      </c>
      <c r="T876" s="231">
        <f>S876*H876</f>
        <v>0</v>
      </c>
      <c r="U876" s="39"/>
      <c r="V876" s="39"/>
      <c r="W876" s="39"/>
      <c r="X876" s="39"/>
      <c r="Y876" s="39"/>
      <c r="Z876" s="39"/>
      <c r="AA876" s="39"/>
      <c r="AB876" s="39"/>
      <c r="AC876" s="39"/>
      <c r="AD876" s="39"/>
      <c r="AE876" s="39"/>
      <c r="AR876" s="232" t="s">
        <v>139</v>
      </c>
      <c r="AT876" s="232" t="s">
        <v>135</v>
      </c>
      <c r="AU876" s="232" t="s">
        <v>85</v>
      </c>
      <c r="AY876" s="18" t="s">
        <v>133</v>
      </c>
      <c r="BE876" s="233">
        <f>IF(N876="základní",J876,0)</f>
        <v>0</v>
      </c>
      <c r="BF876" s="233">
        <f>IF(N876="snížená",J876,0)</f>
        <v>0</v>
      </c>
      <c r="BG876" s="233">
        <f>IF(N876="zákl. přenesená",J876,0)</f>
        <v>0</v>
      </c>
      <c r="BH876" s="233">
        <f>IF(N876="sníž. přenesená",J876,0)</f>
        <v>0</v>
      </c>
      <c r="BI876" s="233">
        <f>IF(N876="nulová",J876,0)</f>
        <v>0</v>
      </c>
      <c r="BJ876" s="18" t="s">
        <v>83</v>
      </c>
      <c r="BK876" s="233">
        <f>ROUND(I876*H876,2)</f>
        <v>0</v>
      </c>
      <c r="BL876" s="18" t="s">
        <v>139</v>
      </c>
      <c r="BM876" s="232" t="s">
        <v>1570</v>
      </c>
    </row>
    <row r="877" s="14" customFormat="1">
      <c r="A877" s="14"/>
      <c r="B877" s="245"/>
      <c r="C877" s="246"/>
      <c r="D877" s="236" t="s">
        <v>141</v>
      </c>
      <c r="E877" s="247" t="s">
        <v>1</v>
      </c>
      <c r="F877" s="248" t="s">
        <v>1571</v>
      </c>
      <c r="G877" s="246"/>
      <c r="H877" s="249">
        <v>102</v>
      </c>
      <c r="I877" s="250"/>
      <c r="J877" s="246"/>
      <c r="K877" s="246"/>
      <c r="L877" s="251"/>
      <c r="M877" s="252"/>
      <c r="N877" s="253"/>
      <c r="O877" s="253"/>
      <c r="P877" s="253"/>
      <c r="Q877" s="253"/>
      <c r="R877" s="253"/>
      <c r="S877" s="253"/>
      <c r="T877" s="254"/>
      <c r="U877" s="14"/>
      <c r="V877" s="14"/>
      <c r="W877" s="14"/>
      <c r="X877" s="14"/>
      <c r="Y877" s="14"/>
      <c r="Z877" s="14"/>
      <c r="AA877" s="14"/>
      <c r="AB877" s="14"/>
      <c r="AC877" s="14"/>
      <c r="AD877" s="14"/>
      <c r="AE877" s="14"/>
      <c r="AT877" s="255" t="s">
        <v>141</v>
      </c>
      <c r="AU877" s="255" t="s">
        <v>85</v>
      </c>
      <c r="AV877" s="14" t="s">
        <v>85</v>
      </c>
      <c r="AW877" s="14" t="s">
        <v>32</v>
      </c>
      <c r="AX877" s="14" t="s">
        <v>83</v>
      </c>
      <c r="AY877" s="255" t="s">
        <v>133</v>
      </c>
    </row>
    <row r="878" s="2" customFormat="1" ht="16.5" customHeight="1">
      <c r="A878" s="39"/>
      <c r="B878" s="40"/>
      <c r="C878" s="278" t="s">
        <v>541</v>
      </c>
      <c r="D878" s="278" t="s">
        <v>312</v>
      </c>
      <c r="E878" s="279" t="s">
        <v>1572</v>
      </c>
      <c r="F878" s="280" t="s">
        <v>1573</v>
      </c>
      <c r="G878" s="281" t="s">
        <v>453</v>
      </c>
      <c r="H878" s="282">
        <v>11</v>
      </c>
      <c r="I878" s="283"/>
      <c r="J878" s="284">
        <f>ROUND(I878*H878,2)</f>
        <v>0</v>
      </c>
      <c r="K878" s="285"/>
      <c r="L878" s="286"/>
      <c r="M878" s="287" t="s">
        <v>1</v>
      </c>
      <c r="N878" s="288" t="s">
        <v>40</v>
      </c>
      <c r="O878" s="92"/>
      <c r="P878" s="230">
        <f>O878*H878</f>
        <v>0</v>
      </c>
      <c r="Q878" s="230">
        <v>0.0040000000000000001</v>
      </c>
      <c r="R878" s="230">
        <f>Q878*H878</f>
        <v>0.043999999999999997</v>
      </c>
      <c r="S878" s="230">
        <v>0</v>
      </c>
      <c r="T878" s="231">
        <f>S878*H878</f>
        <v>0</v>
      </c>
      <c r="U878" s="39"/>
      <c r="V878" s="39"/>
      <c r="W878" s="39"/>
      <c r="X878" s="39"/>
      <c r="Y878" s="39"/>
      <c r="Z878" s="39"/>
      <c r="AA878" s="39"/>
      <c r="AB878" s="39"/>
      <c r="AC878" s="39"/>
      <c r="AD878" s="39"/>
      <c r="AE878" s="39"/>
      <c r="AR878" s="232" t="s">
        <v>187</v>
      </c>
      <c r="AT878" s="232" t="s">
        <v>312</v>
      </c>
      <c r="AU878" s="232" t="s">
        <v>85</v>
      </c>
      <c r="AY878" s="18" t="s">
        <v>133</v>
      </c>
      <c r="BE878" s="233">
        <f>IF(N878="základní",J878,0)</f>
        <v>0</v>
      </c>
      <c r="BF878" s="233">
        <f>IF(N878="snížená",J878,0)</f>
        <v>0</v>
      </c>
      <c r="BG878" s="233">
        <f>IF(N878="zákl. přenesená",J878,0)</f>
        <v>0</v>
      </c>
      <c r="BH878" s="233">
        <f>IF(N878="sníž. přenesená",J878,0)</f>
        <v>0</v>
      </c>
      <c r="BI878" s="233">
        <f>IF(N878="nulová",J878,0)</f>
        <v>0</v>
      </c>
      <c r="BJ878" s="18" t="s">
        <v>83</v>
      </c>
      <c r="BK878" s="233">
        <f>ROUND(I878*H878,2)</f>
        <v>0</v>
      </c>
      <c r="BL878" s="18" t="s">
        <v>139</v>
      </c>
      <c r="BM878" s="232" t="s">
        <v>1574</v>
      </c>
    </row>
    <row r="879" s="14" customFormat="1">
      <c r="A879" s="14"/>
      <c r="B879" s="245"/>
      <c r="C879" s="246"/>
      <c r="D879" s="236" t="s">
        <v>141</v>
      </c>
      <c r="E879" s="247" t="s">
        <v>1</v>
      </c>
      <c r="F879" s="248" t="s">
        <v>1575</v>
      </c>
      <c r="G879" s="246"/>
      <c r="H879" s="249">
        <v>11</v>
      </c>
      <c r="I879" s="250"/>
      <c r="J879" s="246"/>
      <c r="K879" s="246"/>
      <c r="L879" s="251"/>
      <c r="M879" s="252"/>
      <c r="N879" s="253"/>
      <c r="O879" s="253"/>
      <c r="P879" s="253"/>
      <c r="Q879" s="253"/>
      <c r="R879" s="253"/>
      <c r="S879" s="253"/>
      <c r="T879" s="254"/>
      <c r="U879" s="14"/>
      <c r="V879" s="14"/>
      <c r="W879" s="14"/>
      <c r="X879" s="14"/>
      <c r="Y879" s="14"/>
      <c r="Z879" s="14"/>
      <c r="AA879" s="14"/>
      <c r="AB879" s="14"/>
      <c r="AC879" s="14"/>
      <c r="AD879" s="14"/>
      <c r="AE879" s="14"/>
      <c r="AT879" s="255" t="s">
        <v>141</v>
      </c>
      <c r="AU879" s="255" t="s">
        <v>85</v>
      </c>
      <c r="AV879" s="14" t="s">
        <v>85</v>
      </c>
      <c r="AW879" s="14" t="s">
        <v>32</v>
      </c>
      <c r="AX879" s="14" t="s">
        <v>83</v>
      </c>
      <c r="AY879" s="255" t="s">
        <v>133</v>
      </c>
    </row>
    <row r="880" s="2" customFormat="1" ht="16.5" customHeight="1">
      <c r="A880" s="39"/>
      <c r="B880" s="40"/>
      <c r="C880" s="278" t="s">
        <v>546</v>
      </c>
      <c r="D880" s="278" t="s">
        <v>312</v>
      </c>
      <c r="E880" s="279" t="s">
        <v>1576</v>
      </c>
      <c r="F880" s="280" t="s">
        <v>1573</v>
      </c>
      <c r="G880" s="281" t="s">
        <v>453</v>
      </c>
      <c r="H880" s="282">
        <v>1</v>
      </c>
      <c r="I880" s="283"/>
      <c r="J880" s="284">
        <f>ROUND(I880*H880,2)</f>
        <v>0</v>
      </c>
      <c r="K880" s="285"/>
      <c r="L880" s="286"/>
      <c r="M880" s="287" t="s">
        <v>1</v>
      </c>
      <c r="N880" s="288" t="s">
        <v>40</v>
      </c>
      <c r="O880" s="92"/>
      <c r="P880" s="230">
        <f>O880*H880</f>
        <v>0</v>
      </c>
      <c r="Q880" s="230">
        <v>0.0040000000000000001</v>
      </c>
      <c r="R880" s="230">
        <f>Q880*H880</f>
        <v>0.0040000000000000001</v>
      </c>
      <c r="S880" s="230">
        <v>0</v>
      </c>
      <c r="T880" s="231">
        <f>S880*H880</f>
        <v>0</v>
      </c>
      <c r="U880" s="39"/>
      <c r="V880" s="39"/>
      <c r="W880" s="39"/>
      <c r="X880" s="39"/>
      <c r="Y880" s="39"/>
      <c r="Z880" s="39"/>
      <c r="AA880" s="39"/>
      <c r="AB880" s="39"/>
      <c r="AC880" s="39"/>
      <c r="AD880" s="39"/>
      <c r="AE880" s="39"/>
      <c r="AR880" s="232" t="s">
        <v>187</v>
      </c>
      <c r="AT880" s="232" t="s">
        <v>312</v>
      </c>
      <c r="AU880" s="232" t="s">
        <v>85</v>
      </c>
      <c r="AY880" s="18" t="s">
        <v>133</v>
      </c>
      <c r="BE880" s="233">
        <f>IF(N880="základní",J880,0)</f>
        <v>0</v>
      </c>
      <c r="BF880" s="233">
        <f>IF(N880="snížená",J880,0)</f>
        <v>0</v>
      </c>
      <c r="BG880" s="233">
        <f>IF(N880="zákl. přenesená",J880,0)</f>
        <v>0</v>
      </c>
      <c r="BH880" s="233">
        <f>IF(N880="sníž. přenesená",J880,0)</f>
        <v>0</v>
      </c>
      <c r="BI880" s="233">
        <f>IF(N880="nulová",J880,0)</f>
        <v>0</v>
      </c>
      <c r="BJ880" s="18" t="s">
        <v>83</v>
      </c>
      <c r="BK880" s="233">
        <f>ROUND(I880*H880,2)</f>
        <v>0</v>
      </c>
      <c r="BL880" s="18" t="s">
        <v>139</v>
      </c>
      <c r="BM880" s="232" t="s">
        <v>1577</v>
      </c>
    </row>
    <row r="881" s="14" customFormat="1">
      <c r="A881" s="14"/>
      <c r="B881" s="245"/>
      <c r="C881" s="246"/>
      <c r="D881" s="236" t="s">
        <v>141</v>
      </c>
      <c r="E881" s="247" t="s">
        <v>1</v>
      </c>
      <c r="F881" s="248" t="s">
        <v>83</v>
      </c>
      <c r="G881" s="246"/>
      <c r="H881" s="249">
        <v>1</v>
      </c>
      <c r="I881" s="250"/>
      <c r="J881" s="246"/>
      <c r="K881" s="246"/>
      <c r="L881" s="251"/>
      <c r="M881" s="252"/>
      <c r="N881" s="253"/>
      <c r="O881" s="253"/>
      <c r="P881" s="253"/>
      <c r="Q881" s="253"/>
      <c r="R881" s="253"/>
      <c r="S881" s="253"/>
      <c r="T881" s="254"/>
      <c r="U881" s="14"/>
      <c r="V881" s="14"/>
      <c r="W881" s="14"/>
      <c r="X881" s="14"/>
      <c r="Y881" s="14"/>
      <c r="Z881" s="14"/>
      <c r="AA881" s="14"/>
      <c r="AB881" s="14"/>
      <c r="AC881" s="14"/>
      <c r="AD881" s="14"/>
      <c r="AE881" s="14"/>
      <c r="AT881" s="255" t="s">
        <v>141</v>
      </c>
      <c r="AU881" s="255" t="s">
        <v>85</v>
      </c>
      <c r="AV881" s="14" t="s">
        <v>85</v>
      </c>
      <c r="AW881" s="14" t="s">
        <v>32</v>
      </c>
      <c r="AX881" s="14" t="s">
        <v>83</v>
      </c>
      <c r="AY881" s="255" t="s">
        <v>133</v>
      </c>
    </row>
    <row r="882" s="2" customFormat="1" ht="16.5" customHeight="1">
      <c r="A882" s="39"/>
      <c r="B882" s="40"/>
      <c r="C882" s="278" t="s">
        <v>550</v>
      </c>
      <c r="D882" s="278" t="s">
        <v>312</v>
      </c>
      <c r="E882" s="279" t="s">
        <v>443</v>
      </c>
      <c r="F882" s="280" t="s">
        <v>444</v>
      </c>
      <c r="G882" s="281" t="s">
        <v>440</v>
      </c>
      <c r="H882" s="282">
        <v>44</v>
      </c>
      <c r="I882" s="283"/>
      <c r="J882" s="284">
        <f>ROUND(I882*H882,2)</f>
        <v>0</v>
      </c>
      <c r="K882" s="285"/>
      <c r="L882" s="286"/>
      <c r="M882" s="287" t="s">
        <v>1</v>
      </c>
      <c r="N882" s="288" t="s">
        <v>40</v>
      </c>
      <c r="O882" s="92"/>
      <c r="P882" s="230">
        <f>O882*H882</f>
        <v>0</v>
      </c>
      <c r="Q882" s="230">
        <v>0.012200000000000001</v>
      </c>
      <c r="R882" s="230">
        <f>Q882*H882</f>
        <v>0.53680000000000005</v>
      </c>
      <c r="S882" s="230">
        <v>0</v>
      </c>
      <c r="T882" s="231">
        <f>S882*H882</f>
        <v>0</v>
      </c>
      <c r="U882" s="39"/>
      <c r="V882" s="39"/>
      <c r="W882" s="39"/>
      <c r="X882" s="39"/>
      <c r="Y882" s="39"/>
      <c r="Z882" s="39"/>
      <c r="AA882" s="39"/>
      <c r="AB882" s="39"/>
      <c r="AC882" s="39"/>
      <c r="AD882" s="39"/>
      <c r="AE882" s="39"/>
      <c r="AR882" s="232" t="s">
        <v>187</v>
      </c>
      <c r="AT882" s="232" t="s">
        <v>312</v>
      </c>
      <c r="AU882" s="232" t="s">
        <v>85</v>
      </c>
      <c r="AY882" s="18" t="s">
        <v>133</v>
      </c>
      <c r="BE882" s="233">
        <f>IF(N882="základní",J882,0)</f>
        <v>0</v>
      </c>
      <c r="BF882" s="233">
        <f>IF(N882="snížená",J882,0)</f>
        <v>0</v>
      </c>
      <c r="BG882" s="233">
        <f>IF(N882="zákl. přenesená",J882,0)</f>
        <v>0</v>
      </c>
      <c r="BH882" s="233">
        <f>IF(N882="sníž. přenesená",J882,0)</f>
        <v>0</v>
      </c>
      <c r="BI882" s="233">
        <f>IF(N882="nulová",J882,0)</f>
        <v>0</v>
      </c>
      <c r="BJ882" s="18" t="s">
        <v>83</v>
      </c>
      <c r="BK882" s="233">
        <f>ROUND(I882*H882,2)</f>
        <v>0</v>
      </c>
      <c r="BL882" s="18" t="s">
        <v>139</v>
      </c>
      <c r="BM882" s="232" t="s">
        <v>1578</v>
      </c>
    </row>
    <row r="883" s="14" customFormat="1">
      <c r="A883" s="14"/>
      <c r="B883" s="245"/>
      <c r="C883" s="246"/>
      <c r="D883" s="236" t="s">
        <v>141</v>
      </c>
      <c r="E883" s="247" t="s">
        <v>1</v>
      </c>
      <c r="F883" s="248" t="s">
        <v>1579</v>
      </c>
      <c r="G883" s="246"/>
      <c r="H883" s="249">
        <v>44</v>
      </c>
      <c r="I883" s="250"/>
      <c r="J883" s="246"/>
      <c r="K883" s="246"/>
      <c r="L883" s="251"/>
      <c r="M883" s="252"/>
      <c r="N883" s="253"/>
      <c r="O883" s="253"/>
      <c r="P883" s="253"/>
      <c r="Q883" s="253"/>
      <c r="R883" s="253"/>
      <c r="S883" s="253"/>
      <c r="T883" s="254"/>
      <c r="U883" s="14"/>
      <c r="V883" s="14"/>
      <c r="W883" s="14"/>
      <c r="X883" s="14"/>
      <c r="Y883" s="14"/>
      <c r="Z883" s="14"/>
      <c r="AA883" s="14"/>
      <c r="AB883" s="14"/>
      <c r="AC883" s="14"/>
      <c r="AD883" s="14"/>
      <c r="AE883" s="14"/>
      <c r="AT883" s="255" t="s">
        <v>141</v>
      </c>
      <c r="AU883" s="255" t="s">
        <v>85</v>
      </c>
      <c r="AV883" s="14" t="s">
        <v>85</v>
      </c>
      <c r="AW883" s="14" t="s">
        <v>32</v>
      </c>
      <c r="AX883" s="14" t="s">
        <v>83</v>
      </c>
      <c r="AY883" s="255" t="s">
        <v>133</v>
      </c>
    </row>
    <row r="884" s="2" customFormat="1" ht="16.5" customHeight="1">
      <c r="A884" s="39"/>
      <c r="B884" s="40"/>
      <c r="C884" s="278" t="s">
        <v>554</v>
      </c>
      <c r="D884" s="278" t="s">
        <v>312</v>
      </c>
      <c r="E884" s="279" t="s">
        <v>1580</v>
      </c>
      <c r="F884" s="280" t="s">
        <v>1581</v>
      </c>
      <c r="G884" s="281" t="s">
        <v>440</v>
      </c>
      <c r="H884" s="282">
        <v>4</v>
      </c>
      <c r="I884" s="283"/>
      <c r="J884" s="284">
        <f>ROUND(I884*H884,2)</f>
        <v>0</v>
      </c>
      <c r="K884" s="285"/>
      <c r="L884" s="286"/>
      <c r="M884" s="287" t="s">
        <v>1</v>
      </c>
      <c r="N884" s="288" t="s">
        <v>40</v>
      </c>
      <c r="O884" s="92"/>
      <c r="P884" s="230">
        <f>O884*H884</f>
        <v>0</v>
      </c>
      <c r="Q884" s="230">
        <v>0.0080000000000000002</v>
      </c>
      <c r="R884" s="230">
        <f>Q884*H884</f>
        <v>0.032000000000000001</v>
      </c>
      <c r="S884" s="230">
        <v>0</v>
      </c>
      <c r="T884" s="231">
        <f>S884*H884</f>
        <v>0</v>
      </c>
      <c r="U884" s="39"/>
      <c r="V884" s="39"/>
      <c r="W884" s="39"/>
      <c r="X884" s="39"/>
      <c r="Y884" s="39"/>
      <c r="Z884" s="39"/>
      <c r="AA884" s="39"/>
      <c r="AB884" s="39"/>
      <c r="AC884" s="39"/>
      <c r="AD884" s="39"/>
      <c r="AE884" s="39"/>
      <c r="AR884" s="232" t="s">
        <v>187</v>
      </c>
      <c r="AT884" s="232" t="s">
        <v>312</v>
      </c>
      <c r="AU884" s="232" t="s">
        <v>85</v>
      </c>
      <c r="AY884" s="18" t="s">
        <v>133</v>
      </c>
      <c r="BE884" s="233">
        <f>IF(N884="základní",J884,0)</f>
        <v>0</v>
      </c>
      <c r="BF884" s="233">
        <f>IF(N884="snížená",J884,0)</f>
        <v>0</v>
      </c>
      <c r="BG884" s="233">
        <f>IF(N884="zákl. přenesená",J884,0)</f>
        <v>0</v>
      </c>
      <c r="BH884" s="233">
        <f>IF(N884="sníž. přenesená",J884,0)</f>
        <v>0</v>
      </c>
      <c r="BI884" s="233">
        <f>IF(N884="nulová",J884,0)</f>
        <v>0</v>
      </c>
      <c r="BJ884" s="18" t="s">
        <v>83</v>
      </c>
      <c r="BK884" s="233">
        <f>ROUND(I884*H884,2)</f>
        <v>0</v>
      </c>
      <c r="BL884" s="18" t="s">
        <v>139</v>
      </c>
      <c r="BM884" s="232" t="s">
        <v>1582</v>
      </c>
    </row>
    <row r="885" s="14" customFormat="1">
      <c r="A885" s="14"/>
      <c r="B885" s="245"/>
      <c r="C885" s="246"/>
      <c r="D885" s="236" t="s">
        <v>141</v>
      </c>
      <c r="E885" s="247" t="s">
        <v>1</v>
      </c>
      <c r="F885" s="248" t="s">
        <v>1583</v>
      </c>
      <c r="G885" s="246"/>
      <c r="H885" s="249">
        <v>4</v>
      </c>
      <c r="I885" s="250"/>
      <c r="J885" s="246"/>
      <c r="K885" s="246"/>
      <c r="L885" s="251"/>
      <c r="M885" s="252"/>
      <c r="N885" s="253"/>
      <c r="O885" s="253"/>
      <c r="P885" s="253"/>
      <c r="Q885" s="253"/>
      <c r="R885" s="253"/>
      <c r="S885" s="253"/>
      <c r="T885" s="254"/>
      <c r="U885" s="14"/>
      <c r="V885" s="14"/>
      <c r="W885" s="14"/>
      <c r="X885" s="14"/>
      <c r="Y885" s="14"/>
      <c r="Z885" s="14"/>
      <c r="AA885" s="14"/>
      <c r="AB885" s="14"/>
      <c r="AC885" s="14"/>
      <c r="AD885" s="14"/>
      <c r="AE885" s="14"/>
      <c r="AT885" s="255" t="s">
        <v>141</v>
      </c>
      <c r="AU885" s="255" t="s">
        <v>85</v>
      </c>
      <c r="AV885" s="14" t="s">
        <v>85</v>
      </c>
      <c r="AW885" s="14" t="s">
        <v>32</v>
      </c>
      <c r="AX885" s="14" t="s">
        <v>83</v>
      </c>
      <c r="AY885" s="255" t="s">
        <v>133</v>
      </c>
    </row>
    <row r="886" s="2" customFormat="1" ht="16.5" customHeight="1">
      <c r="A886" s="39"/>
      <c r="B886" s="40"/>
      <c r="C886" s="278" t="s">
        <v>558</v>
      </c>
      <c r="D886" s="278" t="s">
        <v>312</v>
      </c>
      <c r="E886" s="279" t="s">
        <v>1584</v>
      </c>
      <c r="F886" s="280" t="s">
        <v>1585</v>
      </c>
      <c r="G886" s="281" t="s">
        <v>440</v>
      </c>
      <c r="H886" s="282">
        <v>36</v>
      </c>
      <c r="I886" s="283"/>
      <c r="J886" s="284">
        <f>ROUND(I886*H886,2)</f>
        <v>0</v>
      </c>
      <c r="K886" s="285"/>
      <c r="L886" s="286"/>
      <c r="M886" s="287" t="s">
        <v>1</v>
      </c>
      <c r="N886" s="288" t="s">
        <v>40</v>
      </c>
      <c r="O886" s="92"/>
      <c r="P886" s="230">
        <f>O886*H886</f>
        <v>0</v>
      </c>
      <c r="Q886" s="230">
        <v>0.014500000000000001</v>
      </c>
      <c r="R886" s="230">
        <f>Q886*H886</f>
        <v>0.52200000000000002</v>
      </c>
      <c r="S886" s="230">
        <v>0</v>
      </c>
      <c r="T886" s="231">
        <f>S886*H886</f>
        <v>0</v>
      </c>
      <c r="U886" s="39"/>
      <c r="V886" s="39"/>
      <c r="W886" s="39"/>
      <c r="X886" s="39"/>
      <c r="Y886" s="39"/>
      <c r="Z886" s="39"/>
      <c r="AA886" s="39"/>
      <c r="AB886" s="39"/>
      <c r="AC886" s="39"/>
      <c r="AD886" s="39"/>
      <c r="AE886" s="39"/>
      <c r="AR886" s="232" t="s">
        <v>187</v>
      </c>
      <c r="AT886" s="232" t="s">
        <v>312</v>
      </c>
      <c r="AU886" s="232" t="s">
        <v>85</v>
      </c>
      <c r="AY886" s="18" t="s">
        <v>133</v>
      </c>
      <c r="BE886" s="233">
        <f>IF(N886="základní",J886,0)</f>
        <v>0</v>
      </c>
      <c r="BF886" s="233">
        <f>IF(N886="snížená",J886,0)</f>
        <v>0</v>
      </c>
      <c r="BG886" s="233">
        <f>IF(N886="zákl. přenesená",J886,0)</f>
        <v>0</v>
      </c>
      <c r="BH886" s="233">
        <f>IF(N886="sníž. přenesená",J886,0)</f>
        <v>0</v>
      </c>
      <c r="BI886" s="233">
        <f>IF(N886="nulová",J886,0)</f>
        <v>0</v>
      </c>
      <c r="BJ886" s="18" t="s">
        <v>83</v>
      </c>
      <c r="BK886" s="233">
        <f>ROUND(I886*H886,2)</f>
        <v>0</v>
      </c>
      <c r="BL886" s="18" t="s">
        <v>139</v>
      </c>
      <c r="BM886" s="232" t="s">
        <v>1586</v>
      </c>
    </row>
    <row r="887" s="14" customFormat="1">
      <c r="A887" s="14"/>
      <c r="B887" s="245"/>
      <c r="C887" s="246"/>
      <c r="D887" s="236" t="s">
        <v>141</v>
      </c>
      <c r="E887" s="247" t="s">
        <v>1</v>
      </c>
      <c r="F887" s="248" t="s">
        <v>1587</v>
      </c>
      <c r="G887" s="246"/>
      <c r="H887" s="249">
        <v>36</v>
      </c>
      <c r="I887" s="250"/>
      <c r="J887" s="246"/>
      <c r="K887" s="246"/>
      <c r="L887" s="251"/>
      <c r="M887" s="252"/>
      <c r="N887" s="253"/>
      <c r="O887" s="253"/>
      <c r="P887" s="253"/>
      <c r="Q887" s="253"/>
      <c r="R887" s="253"/>
      <c r="S887" s="253"/>
      <c r="T887" s="254"/>
      <c r="U887" s="14"/>
      <c r="V887" s="14"/>
      <c r="W887" s="14"/>
      <c r="X887" s="14"/>
      <c r="Y887" s="14"/>
      <c r="Z887" s="14"/>
      <c r="AA887" s="14"/>
      <c r="AB887" s="14"/>
      <c r="AC887" s="14"/>
      <c r="AD887" s="14"/>
      <c r="AE887" s="14"/>
      <c r="AT887" s="255" t="s">
        <v>141</v>
      </c>
      <c r="AU887" s="255" t="s">
        <v>85</v>
      </c>
      <c r="AV887" s="14" t="s">
        <v>85</v>
      </c>
      <c r="AW887" s="14" t="s">
        <v>32</v>
      </c>
      <c r="AX887" s="14" t="s">
        <v>83</v>
      </c>
      <c r="AY887" s="255" t="s">
        <v>133</v>
      </c>
    </row>
    <row r="888" s="2" customFormat="1" ht="16.5" customHeight="1">
      <c r="A888" s="39"/>
      <c r="B888" s="40"/>
      <c r="C888" s="278" t="s">
        <v>562</v>
      </c>
      <c r="D888" s="278" t="s">
        <v>312</v>
      </c>
      <c r="E888" s="279" t="s">
        <v>1588</v>
      </c>
      <c r="F888" s="280" t="s">
        <v>1589</v>
      </c>
      <c r="G888" s="281" t="s">
        <v>440</v>
      </c>
      <c r="H888" s="282">
        <v>2</v>
      </c>
      <c r="I888" s="283"/>
      <c r="J888" s="284">
        <f>ROUND(I888*H888,2)</f>
        <v>0</v>
      </c>
      <c r="K888" s="285"/>
      <c r="L888" s="286"/>
      <c r="M888" s="287" t="s">
        <v>1</v>
      </c>
      <c r="N888" s="288" t="s">
        <v>40</v>
      </c>
      <c r="O888" s="92"/>
      <c r="P888" s="230">
        <f>O888*H888</f>
        <v>0</v>
      </c>
      <c r="Q888" s="230">
        <v>0.025899999999999999</v>
      </c>
      <c r="R888" s="230">
        <f>Q888*H888</f>
        <v>0.051799999999999999</v>
      </c>
      <c r="S888" s="230">
        <v>0</v>
      </c>
      <c r="T888" s="231">
        <f>S888*H888</f>
        <v>0</v>
      </c>
      <c r="U888" s="39"/>
      <c r="V888" s="39"/>
      <c r="W888" s="39"/>
      <c r="X888" s="39"/>
      <c r="Y888" s="39"/>
      <c r="Z888" s="39"/>
      <c r="AA888" s="39"/>
      <c r="AB888" s="39"/>
      <c r="AC888" s="39"/>
      <c r="AD888" s="39"/>
      <c r="AE888" s="39"/>
      <c r="AR888" s="232" t="s">
        <v>187</v>
      </c>
      <c r="AT888" s="232" t="s">
        <v>312</v>
      </c>
      <c r="AU888" s="232" t="s">
        <v>85</v>
      </c>
      <c r="AY888" s="18" t="s">
        <v>133</v>
      </c>
      <c r="BE888" s="233">
        <f>IF(N888="základní",J888,0)</f>
        <v>0</v>
      </c>
      <c r="BF888" s="233">
        <f>IF(N888="snížená",J888,0)</f>
        <v>0</v>
      </c>
      <c r="BG888" s="233">
        <f>IF(N888="zákl. přenesená",J888,0)</f>
        <v>0</v>
      </c>
      <c r="BH888" s="233">
        <f>IF(N888="sníž. přenesená",J888,0)</f>
        <v>0</v>
      </c>
      <c r="BI888" s="233">
        <f>IF(N888="nulová",J888,0)</f>
        <v>0</v>
      </c>
      <c r="BJ888" s="18" t="s">
        <v>83</v>
      </c>
      <c r="BK888" s="233">
        <f>ROUND(I888*H888,2)</f>
        <v>0</v>
      </c>
      <c r="BL888" s="18" t="s">
        <v>139</v>
      </c>
      <c r="BM888" s="232" t="s">
        <v>1590</v>
      </c>
    </row>
    <row r="889" s="14" customFormat="1">
      <c r="A889" s="14"/>
      <c r="B889" s="245"/>
      <c r="C889" s="246"/>
      <c r="D889" s="236" t="s">
        <v>141</v>
      </c>
      <c r="E889" s="247" t="s">
        <v>1</v>
      </c>
      <c r="F889" s="248" t="s">
        <v>1591</v>
      </c>
      <c r="G889" s="246"/>
      <c r="H889" s="249">
        <v>2</v>
      </c>
      <c r="I889" s="250"/>
      <c r="J889" s="246"/>
      <c r="K889" s="246"/>
      <c r="L889" s="251"/>
      <c r="M889" s="252"/>
      <c r="N889" s="253"/>
      <c r="O889" s="253"/>
      <c r="P889" s="253"/>
      <c r="Q889" s="253"/>
      <c r="R889" s="253"/>
      <c r="S889" s="253"/>
      <c r="T889" s="254"/>
      <c r="U889" s="14"/>
      <c r="V889" s="14"/>
      <c r="W889" s="14"/>
      <c r="X889" s="14"/>
      <c r="Y889" s="14"/>
      <c r="Z889" s="14"/>
      <c r="AA889" s="14"/>
      <c r="AB889" s="14"/>
      <c r="AC889" s="14"/>
      <c r="AD889" s="14"/>
      <c r="AE889" s="14"/>
      <c r="AT889" s="255" t="s">
        <v>141</v>
      </c>
      <c r="AU889" s="255" t="s">
        <v>85</v>
      </c>
      <c r="AV889" s="14" t="s">
        <v>85</v>
      </c>
      <c r="AW889" s="14" t="s">
        <v>32</v>
      </c>
      <c r="AX889" s="14" t="s">
        <v>83</v>
      </c>
      <c r="AY889" s="255" t="s">
        <v>133</v>
      </c>
    </row>
    <row r="890" s="2" customFormat="1" ht="16.5" customHeight="1">
      <c r="A890" s="39"/>
      <c r="B890" s="40"/>
      <c r="C890" s="278" t="s">
        <v>566</v>
      </c>
      <c r="D890" s="278" t="s">
        <v>312</v>
      </c>
      <c r="E890" s="279" t="s">
        <v>1592</v>
      </c>
      <c r="F890" s="280" t="s">
        <v>1593</v>
      </c>
      <c r="G890" s="281" t="s">
        <v>440</v>
      </c>
      <c r="H890" s="282">
        <v>1</v>
      </c>
      <c r="I890" s="283"/>
      <c r="J890" s="284">
        <f>ROUND(I890*H890,2)</f>
        <v>0</v>
      </c>
      <c r="K890" s="285"/>
      <c r="L890" s="286"/>
      <c r="M890" s="287" t="s">
        <v>1</v>
      </c>
      <c r="N890" s="288" t="s">
        <v>40</v>
      </c>
      <c r="O890" s="92"/>
      <c r="P890" s="230">
        <f>O890*H890</f>
        <v>0</v>
      </c>
      <c r="Q890" s="230">
        <v>0.025899999999999999</v>
      </c>
      <c r="R890" s="230">
        <f>Q890*H890</f>
        <v>0.025899999999999999</v>
      </c>
      <c r="S890" s="230">
        <v>0</v>
      </c>
      <c r="T890" s="231">
        <f>S890*H890</f>
        <v>0</v>
      </c>
      <c r="U890" s="39"/>
      <c r="V890" s="39"/>
      <c r="W890" s="39"/>
      <c r="X890" s="39"/>
      <c r="Y890" s="39"/>
      <c r="Z890" s="39"/>
      <c r="AA890" s="39"/>
      <c r="AB890" s="39"/>
      <c r="AC890" s="39"/>
      <c r="AD890" s="39"/>
      <c r="AE890" s="39"/>
      <c r="AR890" s="232" t="s">
        <v>187</v>
      </c>
      <c r="AT890" s="232" t="s">
        <v>312</v>
      </c>
      <c r="AU890" s="232" t="s">
        <v>85</v>
      </c>
      <c r="AY890" s="18" t="s">
        <v>133</v>
      </c>
      <c r="BE890" s="233">
        <f>IF(N890="základní",J890,0)</f>
        <v>0</v>
      </c>
      <c r="BF890" s="233">
        <f>IF(N890="snížená",J890,0)</f>
        <v>0</v>
      </c>
      <c r="BG890" s="233">
        <f>IF(N890="zákl. přenesená",J890,0)</f>
        <v>0</v>
      </c>
      <c r="BH890" s="233">
        <f>IF(N890="sníž. přenesená",J890,0)</f>
        <v>0</v>
      </c>
      <c r="BI890" s="233">
        <f>IF(N890="nulová",J890,0)</f>
        <v>0</v>
      </c>
      <c r="BJ890" s="18" t="s">
        <v>83</v>
      </c>
      <c r="BK890" s="233">
        <f>ROUND(I890*H890,2)</f>
        <v>0</v>
      </c>
      <c r="BL890" s="18" t="s">
        <v>139</v>
      </c>
      <c r="BM890" s="232" t="s">
        <v>1594</v>
      </c>
    </row>
    <row r="891" s="14" customFormat="1">
      <c r="A891" s="14"/>
      <c r="B891" s="245"/>
      <c r="C891" s="246"/>
      <c r="D891" s="236" t="s">
        <v>141</v>
      </c>
      <c r="E891" s="247" t="s">
        <v>1</v>
      </c>
      <c r="F891" s="248" t="s">
        <v>83</v>
      </c>
      <c r="G891" s="246"/>
      <c r="H891" s="249">
        <v>1</v>
      </c>
      <c r="I891" s="250"/>
      <c r="J891" s="246"/>
      <c r="K891" s="246"/>
      <c r="L891" s="251"/>
      <c r="M891" s="252"/>
      <c r="N891" s="253"/>
      <c r="O891" s="253"/>
      <c r="P891" s="253"/>
      <c r="Q891" s="253"/>
      <c r="R891" s="253"/>
      <c r="S891" s="253"/>
      <c r="T891" s="254"/>
      <c r="U891" s="14"/>
      <c r="V891" s="14"/>
      <c r="W891" s="14"/>
      <c r="X891" s="14"/>
      <c r="Y891" s="14"/>
      <c r="Z891" s="14"/>
      <c r="AA891" s="14"/>
      <c r="AB891" s="14"/>
      <c r="AC891" s="14"/>
      <c r="AD891" s="14"/>
      <c r="AE891" s="14"/>
      <c r="AT891" s="255" t="s">
        <v>141</v>
      </c>
      <c r="AU891" s="255" t="s">
        <v>85</v>
      </c>
      <c r="AV891" s="14" t="s">
        <v>85</v>
      </c>
      <c r="AW891" s="14" t="s">
        <v>32</v>
      </c>
      <c r="AX891" s="14" t="s">
        <v>83</v>
      </c>
      <c r="AY891" s="255" t="s">
        <v>133</v>
      </c>
    </row>
    <row r="892" s="2" customFormat="1" ht="16.5" customHeight="1">
      <c r="A892" s="39"/>
      <c r="B892" s="40"/>
      <c r="C892" s="278" t="s">
        <v>570</v>
      </c>
      <c r="D892" s="278" t="s">
        <v>312</v>
      </c>
      <c r="E892" s="279" t="s">
        <v>1595</v>
      </c>
      <c r="F892" s="280" t="s">
        <v>1596</v>
      </c>
      <c r="G892" s="281" t="s">
        <v>440</v>
      </c>
      <c r="H892" s="282">
        <v>1</v>
      </c>
      <c r="I892" s="283"/>
      <c r="J892" s="284">
        <f>ROUND(I892*H892,2)</f>
        <v>0</v>
      </c>
      <c r="K892" s="285"/>
      <c r="L892" s="286"/>
      <c r="M892" s="287" t="s">
        <v>1</v>
      </c>
      <c r="N892" s="288" t="s">
        <v>40</v>
      </c>
      <c r="O892" s="92"/>
      <c r="P892" s="230">
        <f>O892*H892</f>
        <v>0</v>
      </c>
      <c r="Q892" s="230">
        <v>0.025899999999999999</v>
      </c>
      <c r="R892" s="230">
        <f>Q892*H892</f>
        <v>0.025899999999999999</v>
      </c>
      <c r="S892" s="230">
        <v>0</v>
      </c>
      <c r="T892" s="231">
        <f>S892*H892</f>
        <v>0</v>
      </c>
      <c r="U892" s="39"/>
      <c r="V892" s="39"/>
      <c r="W892" s="39"/>
      <c r="X892" s="39"/>
      <c r="Y892" s="39"/>
      <c r="Z892" s="39"/>
      <c r="AA892" s="39"/>
      <c r="AB892" s="39"/>
      <c r="AC892" s="39"/>
      <c r="AD892" s="39"/>
      <c r="AE892" s="39"/>
      <c r="AR892" s="232" t="s">
        <v>187</v>
      </c>
      <c r="AT892" s="232" t="s">
        <v>312</v>
      </c>
      <c r="AU892" s="232" t="s">
        <v>85</v>
      </c>
      <c r="AY892" s="18" t="s">
        <v>133</v>
      </c>
      <c r="BE892" s="233">
        <f>IF(N892="základní",J892,0)</f>
        <v>0</v>
      </c>
      <c r="BF892" s="233">
        <f>IF(N892="snížená",J892,0)</f>
        <v>0</v>
      </c>
      <c r="BG892" s="233">
        <f>IF(N892="zákl. přenesená",J892,0)</f>
        <v>0</v>
      </c>
      <c r="BH892" s="233">
        <f>IF(N892="sníž. přenesená",J892,0)</f>
        <v>0</v>
      </c>
      <c r="BI892" s="233">
        <f>IF(N892="nulová",J892,0)</f>
        <v>0</v>
      </c>
      <c r="BJ892" s="18" t="s">
        <v>83</v>
      </c>
      <c r="BK892" s="233">
        <f>ROUND(I892*H892,2)</f>
        <v>0</v>
      </c>
      <c r="BL892" s="18" t="s">
        <v>139</v>
      </c>
      <c r="BM892" s="232" t="s">
        <v>1597</v>
      </c>
    </row>
    <row r="893" s="14" customFormat="1">
      <c r="A893" s="14"/>
      <c r="B893" s="245"/>
      <c r="C893" s="246"/>
      <c r="D893" s="236" t="s">
        <v>141</v>
      </c>
      <c r="E893" s="247" t="s">
        <v>1</v>
      </c>
      <c r="F893" s="248" t="s">
        <v>83</v>
      </c>
      <c r="G893" s="246"/>
      <c r="H893" s="249">
        <v>1</v>
      </c>
      <c r="I893" s="250"/>
      <c r="J893" s="246"/>
      <c r="K893" s="246"/>
      <c r="L893" s="251"/>
      <c r="M893" s="252"/>
      <c r="N893" s="253"/>
      <c r="O893" s="253"/>
      <c r="P893" s="253"/>
      <c r="Q893" s="253"/>
      <c r="R893" s="253"/>
      <c r="S893" s="253"/>
      <c r="T893" s="254"/>
      <c r="U893" s="14"/>
      <c r="V893" s="14"/>
      <c r="W893" s="14"/>
      <c r="X893" s="14"/>
      <c r="Y893" s="14"/>
      <c r="Z893" s="14"/>
      <c r="AA893" s="14"/>
      <c r="AB893" s="14"/>
      <c r="AC893" s="14"/>
      <c r="AD893" s="14"/>
      <c r="AE893" s="14"/>
      <c r="AT893" s="255" t="s">
        <v>141</v>
      </c>
      <c r="AU893" s="255" t="s">
        <v>85</v>
      </c>
      <c r="AV893" s="14" t="s">
        <v>85</v>
      </c>
      <c r="AW893" s="14" t="s">
        <v>32</v>
      </c>
      <c r="AX893" s="14" t="s">
        <v>83</v>
      </c>
      <c r="AY893" s="255" t="s">
        <v>133</v>
      </c>
    </row>
    <row r="894" s="2" customFormat="1" ht="16.5" customHeight="1">
      <c r="A894" s="39"/>
      <c r="B894" s="40"/>
      <c r="C894" s="278" t="s">
        <v>575</v>
      </c>
      <c r="D894" s="278" t="s">
        <v>312</v>
      </c>
      <c r="E894" s="279" t="s">
        <v>1598</v>
      </c>
      <c r="F894" s="280" t="s">
        <v>1599</v>
      </c>
      <c r="G894" s="281" t="s">
        <v>440</v>
      </c>
      <c r="H894" s="282">
        <v>1</v>
      </c>
      <c r="I894" s="283"/>
      <c r="J894" s="284">
        <f>ROUND(I894*H894,2)</f>
        <v>0</v>
      </c>
      <c r="K894" s="285"/>
      <c r="L894" s="286"/>
      <c r="M894" s="287" t="s">
        <v>1</v>
      </c>
      <c r="N894" s="288" t="s">
        <v>40</v>
      </c>
      <c r="O894" s="92"/>
      <c r="P894" s="230">
        <f>O894*H894</f>
        <v>0</v>
      </c>
      <c r="Q894" s="230">
        <v>0.025899999999999999</v>
      </c>
      <c r="R894" s="230">
        <f>Q894*H894</f>
        <v>0.025899999999999999</v>
      </c>
      <c r="S894" s="230">
        <v>0</v>
      </c>
      <c r="T894" s="231">
        <f>S894*H894</f>
        <v>0</v>
      </c>
      <c r="U894" s="39"/>
      <c r="V894" s="39"/>
      <c r="W894" s="39"/>
      <c r="X894" s="39"/>
      <c r="Y894" s="39"/>
      <c r="Z894" s="39"/>
      <c r="AA894" s="39"/>
      <c r="AB894" s="39"/>
      <c r="AC894" s="39"/>
      <c r="AD894" s="39"/>
      <c r="AE894" s="39"/>
      <c r="AR894" s="232" t="s">
        <v>187</v>
      </c>
      <c r="AT894" s="232" t="s">
        <v>312</v>
      </c>
      <c r="AU894" s="232" t="s">
        <v>85</v>
      </c>
      <c r="AY894" s="18" t="s">
        <v>133</v>
      </c>
      <c r="BE894" s="233">
        <f>IF(N894="základní",J894,0)</f>
        <v>0</v>
      </c>
      <c r="BF894" s="233">
        <f>IF(N894="snížená",J894,0)</f>
        <v>0</v>
      </c>
      <c r="BG894" s="233">
        <f>IF(N894="zákl. přenesená",J894,0)</f>
        <v>0</v>
      </c>
      <c r="BH894" s="233">
        <f>IF(N894="sníž. přenesená",J894,0)</f>
        <v>0</v>
      </c>
      <c r="BI894" s="233">
        <f>IF(N894="nulová",J894,0)</f>
        <v>0</v>
      </c>
      <c r="BJ894" s="18" t="s">
        <v>83</v>
      </c>
      <c r="BK894" s="233">
        <f>ROUND(I894*H894,2)</f>
        <v>0</v>
      </c>
      <c r="BL894" s="18" t="s">
        <v>139</v>
      </c>
      <c r="BM894" s="232" t="s">
        <v>1600</v>
      </c>
    </row>
    <row r="895" s="14" customFormat="1">
      <c r="A895" s="14"/>
      <c r="B895" s="245"/>
      <c r="C895" s="246"/>
      <c r="D895" s="236" t="s">
        <v>141</v>
      </c>
      <c r="E895" s="247" t="s">
        <v>1</v>
      </c>
      <c r="F895" s="248" t="s">
        <v>83</v>
      </c>
      <c r="G895" s="246"/>
      <c r="H895" s="249">
        <v>1</v>
      </c>
      <c r="I895" s="250"/>
      <c r="J895" s="246"/>
      <c r="K895" s="246"/>
      <c r="L895" s="251"/>
      <c r="M895" s="252"/>
      <c r="N895" s="253"/>
      <c r="O895" s="253"/>
      <c r="P895" s="253"/>
      <c r="Q895" s="253"/>
      <c r="R895" s="253"/>
      <c r="S895" s="253"/>
      <c r="T895" s="254"/>
      <c r="U895" s="14"/>
      <c r="V895" s="14"/>
      <c r="W895" s="14"/>
      <c r="X895" s="14"/>
      <c r="Y895" s="14"/>
      <c r="Z895" s="14"/>
      <c r="AA895" s="14"/>
      <c r="AB895" s="14"/>
      <c r="AC895" s="14"/>
      <c r="AD895" s="14"/>
      <c r="AE895" s="14"/>
      <c r="AT895" s="255" t="s">
        <v>141</v>
      </c>
      <c r="AU895" s="255" t="s">
        <v>85</v>
      </c>
      <c r="AV895" s="14" t="s">
        <v>85</v>
      </c>
      <c r="AW895" s="14" t="s">
        <v>32</v>
      </c>
      <c r="AX895" s="14" t="s">
        <v>83</v>
      </c>
      <c r="AY895" s="255" t="s">
        <v>133</v>
      </c>
    </row>
    <row r="896" s="2" customFormat="1" ht="16.5" customHeight="1">
      <c r="A896" s="39"/>
      <c r="B896" s="40"/>
      <c r="C896" s="278" t="s">
        <v>581</v>
      </c>
      <c r="D896" s="278" t="s">
        <v>312</v>
      </c>
      <c r="E896" s="279" t="s">
        <v>1601</v>
      </c>
      <c r="F896" s="280" t="s">
        <v>1602</v>
      </c>
      <c r="G896" s="281" t="s">
        <v>440</v>
      </c>
      <c r="H896" s="282">
        <v>1</v>
      </c>
      <c r="I896" s="283"/>
      <c r="J896" s="284">
        <f>ROUND(I896*H896,2)</f>
        <v>0</v>
      </c>
      <c r="K896" s="285"/>
      <c r="L896" s="286"/>
      <c r="M896" s="287" t="s">
        <v>1</v>
      </c>
      <c r="N896" s="288" t="s">
        <v>40</v>
      </c>
      <c r="O896" s="92"/>
      <c r="P896" s="230">
        <f>O896*H896</f>
        <v>0</v>
      </c>
      <c r="Q896" s="230">
        <v>0.025899999999999999</v>
      </c>
      <c r="R896" s="230">
        <f>Q896*H896</f>
        <v>0.025899999999999999</v>
      </c>
      <c r="S896" s="230">
        <v>0</v>
      </c>
      <c r="T896" s="231">
        <f>S896*H896</f>
        <v>0</v>
      </c>
      <c r="U896" s="39"/>
      <c r="V896" s="39"/>
      <c r="W896" s="39"/>
      <c r="X896" s="39"/>
      <c r="Y896" s="39"/>
      <c r="Z896" s="39"/>
      <c r="AA896" s="39"/>
      <c r="AB896" s="39"/>
      <c r="AC896" s="39"/>
      <c r="AD896" s="39"/>
      <c r="AE896" s="39"/>
      <c r="AR896" s="232" t="s">
        <v>187</v>
      </c>
      <c r="AT896" s="232" t="s">
        <v>312</v>
      </c>
      <c r="AU896" s="232" t="s">
        <v>85</v>
      </c>
      <c r="AY896" s="18" t="s">
        <v>133</v>
      </c>
      <c r="BE896" s="233">
        <f>IF(N896="základní",J896,0)</f>
        <v>0</v>
      </c>
      <c r="BF896" s="233">
        <f>IF(N896="snížená",J896,0)</f>
        <v>0</v>
      </c>
      <c r="BG896" s="233">
        <f>IF(N896="zákl. přenesená",J896,0)</f>
        <v>0</v>
      </c>
      <c r="BH896" s="233">
        <f>IF(N896="sníž. přenesená",J896,0)</f>
        <v>0</v>
      </c>
      <c r="BI896" s="233">
        <f>IF(N896="nulová",J896,0)</f>
        <v>0</v>
      </c>
      <c r="BJ896" s="18" t="s">
        <v>83</v>
      </c>
      <c r="BK896" s="233">
        <f>ROUND(I896*H896,2)</f>
        <v>0</v>
      </c>
      <c r="BL896" s="18" t="s">
        <v>139</v>
      </c>
      <c r="BM896" s="232" t="s">
        <v>1603</v>
      </c>
    </row>
    <row r="897" s="14" customFormat="1">
      <c r="A897" s="14"/>
      <c r="B897" s="245"/>
      <c r="C897" s="246"/>
      <c r="D897" s="236" t="s">
        <v>141</v>
      </c>
      <c r="E897" s="247" t="s">
        <v>1</v>
      </c>
      <c r="F897" s="248" t="s">
        <v>83</v>
      </c>
      <c r="G897" s="246"/>
      <c r="H897" s="249">
        <v>1</v>
      </c>
      <c r="I897" s="250"/>
      <c r="J897" s="246"/>
      <c r="K897" s="246"/>
      <c r="L897" s="251"/>
      <c r="M897" s="252"/>
      <c r="N897" s="253"/>
      <c r="O897" s="253"/>
      <c r="P897" s="253"/>
      <c r="Q897" s="253"/>
      <c r="R897" s="253"/>
      <c r="S897" s="253"/>
      <c r="T897" s="254"/>
      <c r="U897" s="14"/>
      <c r="V897" s="14"/>
      <c r="W897" s="14"/>
      <c r="X897" s="14"/>
      <c r="Y897" s="14"/>
      <c r="Z897" s="14"/>
      <c r="AA897" s="14"/>
      <c r="AB897" s="14"/>
      <c r="AC897" s="14"/>
      <c r="AD897" s="14"/>
      <c r="AE897" s="14"/>
      <c r="AT897" s="255" t="s">
        <v>141</v>
      </c>
      <c r="AU897" s="255" t="s">
        <v>85</v>
      </c>
      <c r="AV897" s="14" t="s">
        <v>85</v>
      </c>
      <c r="AW897" s="14" t="s">
        <v>32</v>
      </c>
      <c r="AX897" s="14" t="s">
        <v>83</v>
      </c>
      <c r="AY897" s="255" t="s">
        <v>133</v>
      </c>
    </row>
    <row r="898" s="2" customFormat="1" ht="24.15" customHeight="1">
      <c r="A898" s="39"/>
      <c r="B898" s="40"/>
      <c r="C898" s="220" t="s">
        <v>587</v>
      </c>
      <c r="D898" s="220" t="s">
        <v>135</v>
      </c>
      <c r="E898" s="221" t="s">
        <v>447</v>
      </c>
      <c r="F898" s="222" t="s">
        <v>448</v>
      </c>
      <c r="G898" s="223" t="s">
        <v>440</v>
      </c>
      <c r="H898" s="224">
        <v>55</v>
      </c>
      <c r="I898" s="225"/>
      <c r="J898" s="226">
        <f>ROUND(I898*H898,2)</f>
        <v>0</v>
      </c>
      <c r="K898" s="227"/>
      <c r="L898" s="45"/>
      <c r="M898" s="228" t="s">
        <v>1</v>
      </c>
      <c r="N898" s="229" t="s">
        <v>40</v>
      </c>
      <c r="O898" s="92"/>
      <c r="P898" s="230">
        <f>O898*H898</f>
        <v>0</v>
      </c>
      <c r="Q898" s="230">
        <v>0.0017099999999999999</v>
      </c>
      <c r="R898" s="230">
        <f>Q898*H898</f>
        <v>0.094049999999999995</v>
      </c>
      <c r="S898" s="230">
        <v>0.19871</v>
      </c>
      <c r="T898" s="231">
        <f>S898*H898</f>
        <v>10.92905</v>
      </c>
      <c r="U898" s="39"/>
      <c r="V898" s="39"/>
      <c r="W898" s="39"/>
      <c r="X898" s="39"/>
      <c r="Y898" s="39"/>
      <c r="Z898" s="39"/>
      <c r="AA898" s="39"/>
      <c r="AB898" s="39"/>
      <c r="AC898" s="39"/>
      <c r="AD898" s="39"/>
      <c r="AE898" s="39"/>
      <c r="AR898" s="232" t="s">
        <v>139</v>
      </c>
      <c r="AT898" s="232" t="s">
        <v>135</v>
      </c>
      <c r="AU898" s="232" t="s">
        <v>85</v>
      </c>
      <c r="AY898" s="18" t="s">
        <v>133</v>
      </c>
      <c r="BE898" s="233">
        <f>IF(N898="základní",J898,0)</f>
        <v>0</v>
      </c>
      <c r="BF898" s="233">
        <f>IF(N898="snížená",J898,0)</f>
        <v>0</v>
      </c>
      <c r="BG898" s="233">
        <f>IF(N898="zákl. přenesená",J898,0)</f>
        <v>0</v>
      </c>
      <c r="BH898" s="233">
        <f>IF(N898="sníž. přenesená",J898,0)</f>
        <v>0</v>
      </c>
      <c r="BI898" s="233">
        <f>IF(N898="nulová",J898,0)</f>
        <v>0</v>
      </c>
      <c r="BJ898" s="18" t="s">
        <v>83</v>
      </c>
      <c r="BK898" s="233">
        <f>ROUND(I898*H898,2)</f>
        <v>0</v>
      </c>
      <c r="BL898" s="18" t="s">
        <v>139</v>
      </c>
      <c r="BM898" s="232" t="s">
        <v>1604</v>
      </c>
    </row>
    <row r="899" s="14" customFormat="1">
      <c r="A899" s="14"/>
      <c r="B899" s="245"/>
      <c r="C899" s="246"/>
      <c r="D899" s="236" t="s">
        <v>141</v>
      </c>
      <c r="E899" s="247" t="s">
        <v>1</v>
      </c>
      <c r="F899" s="248" t="s">
        <v>461</v>
      </c>
      <c r="G899" s="246"/>
      <c r="H899" s="249">
        <v>55</v>
      </c>
      <c r="I899" s="250"/>
      <c r="J899" s="246"/>
      <c r="K899" s="246"/>
      <c r="L899" s="251"/>
      <c r="M899" s="252"/>
      <c r="N899" s="253"/>
      <c r="O899" s="253"/>
      <c r="P899" s="253"/>
      <c r="Q899" s="253"/>
      <c r="R899" s="253"/>
      <c r="S899" s="253"/>
      <c r="T899" s="254"/>
      <c r="U899" s="14"/>
      <c r="V899" s="14"/>
      <c r="W899" s="14"/>
      <c r="X899" s="14"/>
      <c r="Y899" s="14"/>
      <c r="Z899" s="14"/>
      <c r="AA899" s="14"/>
      <c r="AB899" s="14"/>
      <c r="AC899" s="14"/>
      <c r="AD899" s="14"/>
      <c r="AE899" s="14"/>
      <c r="AT899" s="255" t="s">
        <v>141</v>
      </c>
      <c r="AU899" s="255" t="s">
        <v>85</v>
      </c>
      <c r="AV899" s="14" t="s">
        <v>85</v>
      </c>
      <c r="AW899" s="14" t="s">
        <v>32</v>
      </c>
      <c r="AX899" s="14" t="s">
        <v>83</v>
      </c>
      <c r="AY899" s="255" t="s">
        <v>133</v>
      </c>
    </row>
    <row r="900" s="2" customFormat="1" ht="16.5" customHeight="1">
      <c r="A900" s="39"/>
      <c r="B900" s="40"/>
      <c r="C900" s="278" t="s">
        <v>594</v>
      </c>
      <c r="D900" s="278" t="s">
        <v>312</v>
      </c>
      <c r="E900" s="279" t="s">
        <v>451</v>
      </c>
      <c r="F900" s="280" t="s">
        <v>452</v>
      </c>
      <c r="G900" s="281" t="s">
        <v>453</v>
      </c>
      <c r="H900" s="282">
        <v>25</v>
      </c>
      <c r="I900" s="283"/>
      <c r="J900" s="284">
        <f>ROUND(I900*H900,2)</f>
        <v>0</v>
      </c>
      <c r="K900" s="285"/>
      <c r="L900" s="286"/>
      <c r="M900" s="287" t="s">
        <v>1</v>
      </c>
      <c r="N900" s="288" t="s">
        <v>40</v>
      </c>
      <c r="O900" s="92"/>
      <c r="P900" s="230">
        <f>O900*H900</f>
        <v>0</v>
      </c>
      <c r="Q900" s="230">
        <v>0</v>
      </c>
      <c r="R900" s="230">
        <f>Q900*H900</f>
        <v>0</v>
      </c>
      <c r="S900" s="230">
        <v>0</v>
      </c>
      <c r="T900" s="231">
        <f>S900*H900</f>
        <v>0</v>
      </c>
      <c r="U900" s="39"/>
      <c r="V900" s="39"/>
      <c r="W900" s="39"/>
      <c r="X900" s="39"/>
      <c r="Y900" s="39"/>
      <c r="Z900" s="39"/>
      <c r="AA900" s="39"/>
      <c r="AB900" s="39"/>
      <c r="AC900" s="39"/>
      <c r="AD900" s="39"/>
      <c r="AE900" s="39"/>
      <c r="AR900" s="232" t="s">
        <v>187</v>
      </c>
      <c r="AT900" s="232" t="s">
        <v>312</v>
      </c>
      <c r="AU900" s="232" t="s">
        <v>85</v>
      </c>
      <c r="AY900" s="18" t="s">
        <v>133</v>
      </c>
      <c r="BE900" s="233">
        <f>IF(N900="základní",J900,0)</f>
        <v>0</v>
      </c>
      <c r="BF900" s="233">
        <f>IF(N900="snížená",J900,0)</f>
        <v>0</v>
      </c>
      <c r="BG900" s="233">
        <f>IF(N900="zákl. přenesená",J900,0)</f>
        <v>0</v>
      </c>
      <c r="BH900" s="233">
        <f>IF(N900="sníž. přenesená",J900,0)</f>
        <v>0</v>
      </c>
      <c r="BI900" s="233">
        <f>IF(N900="nulová",J900,0)</f>
        <v>0</v>
      </c>
      <c r="BJ900" s="18" t="s">
        <v>83</v>
      </c>
      <c r="BK900" s="233">
        <f>ROUND(I900*H900,2)</f>
        <v>0</v>
      </c>
      <c r="BL900" s="18" t="s">
        <v>139</v>
      </c>
      <c r="BM900" s="232" t="s">
        <v>1605</v>
      </c>
    </row>
    <row r="901" s="14" customFormat="1">
      <c r="A901" s="14"/>
      <c r="B901" s="245"/>
      <c r="C901" s="246"/>
      <c r="D901" s="236" t="s">
        <v>141</v>
      </c>
      <c r="E901" s="247" t="s">
        <v>1</v>
      </c>
      <c r="F901" s="248" t="s">
        <v>1606</v>
      </c>
      <c r="G901" s="246"/>
      <c r="H901" s="249">
        <v>25</v>
      </c>
      <c r="I901" s="250"/>
      <c r="J901" s="246"/>
      <c r="K901" s="246"/>
      <c r="L901" s="251"/>
      <c r="M901" s="252"/>
      <c r="N901" s="253"/>
      <c r="O901" s="253"/>
      <c r="P901" s="253"/>
      <c r="Q901" s="253"/>
      <c r="R901" s="253"/>
      <c r="S901" s="253"/>
      <c r="T901" s="254"/>
      <c r="U901" s="14"/>
      <c r="V901" s="14"/>
      <c r="W901" s="14"/>
      <c r="X901" s="14"/>
      <c r="Y901" s="14"/>
      <c r="Z901" s="14"/>
      <c r="AA901" s="14"/>
      <c r="AB901" s="14"/>
      <c r="AC901" s="14"/>
      <c r="AD901" s="14"/>
      <c r="AE901" s="14"/>
      <c r="AT901" s="255" t="s">
        <v>141</v>
      </c>
      <c r="AU901" s="255" t="s">
        <v>85</v>
      </c>
      <c r="AV901" s="14" t="s">
        <v>85</v>
      </c>
      <c r="AW901" s="14" t="s">
        <v>32</v>
      </c>
      <c r="AX901" s="14" t="s">
        <v>83</v>
      </c>
      <c r="AY901" s="255" t="s">
        <v>133</v>
      </c>
    </row>
    <row r="902" s="2" customFormat="1" ht="16.5" customHeight="1">
      <c r="A902" s="39"/>
      <c r="B902" s="40"/>
      <c r="C902" s="278" t="s">
        <v>604</v>
      </c>
      <c r="D902" s="278" t="s">
        <v>312</v>
      </c>
      <c r="E902" s="279" t="s">
        <v>1607</v>
      </c>
      <c r="F902" s="280" t="s">
        <v>1608</v>
      </c>
      <c r="G902" s="281" t="s">
        <v>453</v>
      </c>
      <c r="H902" s="282">
        <v>8</v>
      </c>
      <c r="I902" s="283"/>
      <c r="J902" s="284">
        <f>ROUND(I902*H902,2)</f>
        <v>0</v>
      </c>
      <c r="K902" s="285"/>
      <c r="L902" s="286"/>
      <c r="M902" s="287" t="s">
        <v>1</v>
      </c>
      <c r="N902" s="288" t="s">
        <v>40</v>
      </c>
      <c r="O902" s="92"/>
      <c r="P902" s="230">
        <f>O902*H902</f>
        <v>0</v>
      </c>
      <c r="Q902" s="230">
        <v>0</v>
      </c>
      <c r="R902" s="230">
        <f>Q902*H902</f>
        <v>0</v>
      </c>
      <c r="S902" s="230">
        <v>0</v>
      </c>
      <c r="T902" s="231">
        <f>S902*H902</f>
        <v>0</v>
      </c>
      <c r="U902" s="39"/>
      <c r="V902" s="39"/>
      <c r="W902" s="39"/>
      <c r="X902" s="39"/>
      <c r="Y902" s="39"/>
      <c r="Z902" s="39"/>
      <c r="AA902" s="39"/>
      <c r="AB902" s="39"/>
      <c r="AC902" s="39"/>
      <c r="AD902" s="39"/>
      <c r="AE902" s="39"/>
      <c r="AR902" s="232" t="s">
        <v>187</v>
      </c>
      <c r="AT902" s="232" t="s">
        <v>312</v>
      </c>
      <c r="AU902" s="232" t="s">
        <v>85</v>
      </c>
      <c r="AY902" s="18" t="s">
        <v>133</v>
      </c>
      <c r="BE902" s="233">
        <f>IF(N902="základní",J902,0)</f>
        <v>0</v>
      </c>
      <c r="BF902" s="233">
        <f>IF(N902="snížená",J902,0)</f>
        <v>0</v>
      </c>
      <c r="BG902" s="233">
        <f>IF(N902="zákl. přenesená",J902,0)</f>
        <v>0</v>
      </c>
      <c r="BH902" s="233">
        <f>IF(N902="sníž. přenesená",J902,0)</f>
        <v>0</v>
      </c>
      <c r="BI902" s="233">
        <f>IF(N902="nulová",J902,0)</f>
        <v>0</v>
      </c>
      <c r="BJ902" s="18" t="s">
        <v>83</v>
      </c>
      <c r="BK902" s="233">
        <f>ROUND(I902*H902,2)</f>
        <v>0</v>
      </c>
      <c r="BL902" s="18" t="s">
        <v>139</v>
      </c>
      <c r="BM902" s="232" t="s">
        <v>1609</v>
      </c>
    </row>
    <row r="903" s="14" customFormat="1">
      <c r="A903" s="14"/>
      <c r="B903" s="245"/>
      <c r="C903" s="246"/>
      <c r="D903" s="236" t="s">
        <v>141</v>
      </c>
      <c r="E903" s="247" t="s">
        <v>1</v>
      </c>
      <c r="F903" s="248" t="s">
        <v>1610</v>
      </c>
      <c r="G903" s="246"/>
      <c r="H903" s="249">
        <v>8</v>
      </c>
      <c r="I903" s="250"/>
      <c r="J903" s="246"/>
      <c r="K903" s="246"/>
      <c r="L903" s="251"/>
      <c r="M903" s="252"/>
      <c r="N903" s="253"/>
      <c r="O903" s="253"/>
      <c r="P903" s="253"/>
      <c r="Q903" s="253"/>
      <c r="R903" s="253"/>
      <c r="S903" s="253"/>
      <c r="T903" s="254"/>
      <c r="U903" s="14"/>
      <c r="V903" s="14"/>
      <c r="W903" s="14"/>
      <c r="X903" s="14"/>
      <c r="Y903" s="14"/>
      <c r="Z903" s="14"/>
      <c r="AA903" s="14"/>
      <c r="AB903" s="14"/>
      <c r="AC903" s="14"/>
      <c r="AD903" s="14"/>
      <c r="AE903" s="14"/>
      <c r="AT903" s="255" t="s">
        <v>141</v>
      </c>
      <c r="AU903" s="255" t="s">
        <v>85</v>
      </c>
      <c r="AV903" s="14" t="s">
        <v>85</v>
      </c>
      <c r="AW903" s="14" t="s">
        <v>32</v>
      </c>
      <c r="AX903" s="14" t="s">
        <v>83</v>
      </c>
      <c r="AY903" s="255" t="s">
        <v>133</v>
      </c>
    </row>
    <row r="904" s="2" customFormat="1" ht="16.5" customHeight="1">
      <c r="A904" s="39"/>
      <c r="B904" s="40"/>
      <c r="C904" s="278" t="s">
        <v>615</v>
      </c>
      <c r="D904" s="278" t="s">
        <v>312</v>
      </c>
      <c r="E904" s="279" t="s">
        <v>1611</v>
      </c>
      <c r="F904" s="280" t="s">
        <v>1612</v>
      </c>
      <c r="G904" s="281" t="s">
        <v>440</v>
      </c>
      <c r="H904" s="282">
        <v>16</v>
      </c>
      <c r="I904" s="283"/>
      <c r="J904" s="284">
        <f>ROUND(I904*H904,2)</f>
        <v>0</v>
      </c>
      <c r="K904" s="285"/>
      <c r="L904" s="286"/>
      <c r="M904" s="287" t="s">
        <v>1</v>
      </c>
      <c r="N904" s="288" t="s">
        <v>40</v>
      </c>
      <c r="O904" s="92"/>
      <c r="P904" s="230">
        <f>O904*H904</f>
        <v>0</v>
      </c>
      <c r="Q904" s="230">
        <v>0.016799999999999999</v>
      </c>
      <c r="R904" s="230">
        <f>Q904*H904</f>
        <v>0.26879999999999998</v>
      </c>
      <c r="S904" s="230">
        <v>0</v>
      </c>
      <c r="T904" s="231">
        <f>S904*H904</f>
        <v>0</v>
      </c>
      <c r="U904" s="39"/>
      <c r="V904" s="39"/>
      <c r="W904" s="39"/>
      <c r="X904" s="39"/>
      <c r="Y904" s="39"/>
      <c r="Z904" s="39"/>
      <c r="AA904" s="39"/>
      <c r="AB904" s="39"/>
      <c r="AC904" s="39"/>
      <c r="AD904" s="39"/>
      <c r="AE904" s="39"/>
      <c r="AR904" s="232" t="s">
        <v>187</v>
      </c>
      <c r="AT904" s="232" t="s">
        <v>312</v>
      </c>
      <c r="AU904" s="232" t="s">
        <v>85</v>
      </c>
      <c r="AY904" s="18" t="s">
        <v>133</v>
      </c>
      <c r="BE904" s="233">
        <f>IF(N904="základní",J904,0)</f>
        <v>0</v>
      </c>
      <c r="BF904" s="233">
        <f>IF(N904="snížená",J904,0)</f>
        <v>0</v>
      </c>
      <c r="BG904" s="233">
        <f>IF(N904="zákl. přenesená",J904,0)</f>
        <v>0</v>
      </c>
      <c r="BH904" s="233">
        <f>IF(N904="sníž. přenesená",J904,0)</f>
        <v>0</v>
      </c>
      <c r="BI904" s="233">
        <f>IF(N904="nulová",J904,0)</f>
        <v>0</v>
      </c>
      <c r="BJ904" s="18" t="s">
        <v>83</v>
      </c>
      <c r="BK904" s="233">
        <f>ROUND(I904*H904,2)</f>
        <v>0</v>
      </c>
      <c r="BL904" s="18" t="s">
        <v>139</v>
      </c>
      <c r="BM904" s="232" t="s">
        <v>1613</v>
      </c>
    </row>
    <row r="905" s="14" customFormat="1">
      <c r="A905" s="14"/>
      <c r="B905" s="245"/>
      <c r="C905" s="246"/>
      <c r="D905" s="236" t="s">
        <v>141</v>
      </c>
      <c r="E905" s="247" t="s">
        <v>1</v>
      </c>
      <c r="F905" s="248" t="s">
        <v>1614</v>
      </c>
      <c r="G905" s="246"/>
      <c r="H905" s="249">
        <v>16</v>
      </c>
      <c r="I905" s="250"/>
      <c r="J905" s="246"/>
      <c r="K905" s="246"/>
      <c r="L905" s="251"/>
      <c r="M905" s="252"/>
      <c r="N905" s="253"/>
      <c r="O905" s="253"/>
      <c r="P905" s="253"/>
      <c r="Q905" s="253"/>
      <c r="R905" s="253"/>
      <c r="S905" s="253"/>
      <c r="T905" s="254"/>
      <c r="U905" s="14"/>
      <c r="V905" s="14"/>
      <c r="W905" s="14"/>
      <c r="X905" s="14"/>
      <c r="Y905" s="14"/>
      <c r="Z905" s="14"/>
      <c r="AA905" s="14"/>
      <c r="AB905" s="14"/>
      <c r="AC905" s="14"/>
      <c r="AD905" s="14"/>
      <c r="AE905" s="14"/>
      <c r="AT905" s="255" t="s">
        <v>141</v>
      </c>
      <c r="AU905" s="255" t="s">
        <v>85</v>
      </c>
      <c r="AV905" s="14" t="s">
        <v>85</v>
      </c>
      <c r="AW905" s="14" t="s">
        <v>32</v>
      </c>
      <c r="AX905" s="14" t="s">
        <v>83</v>
      </c>
      <c r="AY905" s="255" t="s">
        <v>133</v>
      </c>
    </row>
    <row r="906" s="2" customFormat="1" ht="16.5" customHeight="1">
      <c r="A906" s="39"/>
      <c r="B906" s="40"/>
      <c r="C906" s="278" t="s">
        <v>623</v>
      </c>
      <c r="D906" s="278" t="s">
        <v>312</v>
      </c>
      <c r="E906" s="279" t="s">
        <v>1615</v>
      </c>
      <c r="F906" s="280" t="s">
        <v>1616</v>
      </c>
      <c r="G906" s="281" t="s">
        <v>440</v>
      </c>
      <c r="H906" s="282">
        <v>6</v>
      </c>
      <c r="I906" s="283"/>
      <c r="J906" s="284">
        <f>ROUND(I906*H906,2)</f>
        <v>0</v>
      </c>
      <c r="K906" s="285"/>
      <c r="L906" s="286"/>
      <c r="M906" s="287" t="s">
        <v>1</v>
      </c>
      <c r="N906" s="288" t="s">
        <v>40</v>
      </c>
      <c r="O906" s="92"/>
      <c r="P906" s="230">
        <f>O906*H906</f>
        <v>0</v>
      </c>
      <c r="Q906" s="230">
        <v>0.0033</v>
      </c>
      <c r="R906" s="230">
        <f>Q906*H906</f>
        <v>0.019799999999999998</v>
      </c>
      <c r="S906" s="230">
        <v>0</v>
      </c>
      <c r="T906" s="231">
        <f>S906*H906</f>
        <v>0</v>
      </c>
      <c r="U906" s="39"/>
      <c r="V906" s="39"/>
      <c r="W906" s="39"/>
      <c r="X906" s="39"/>
      <c r="Y906" s="39"/>
      <c r="Z906" s="39"/>
      <c r="AA906" s="39"/>
      <c r="AB906" s="39"/>
      <c r="AC906" s="39"/>
      <c r="AD906" s="39"/>
      <c r="AE906" s="39"/>
      <c r="AR906" s="232" t="s">
        <v>187</v>
      </c>
      <c r="AT906" s="232" t="s">
        <v>312</v>
      </c>
      <c r="AU906" s="232" t="s">
        <v>85</v>
      </c>
      <c r="AY906" s="18" t="s">
        <v>133</v>
      </c>
      <c r="BE906" s="233">
        <f>IF(N906="základní",J906,0)</f>
        <v>0</v>
      </c>
      <c r="BF906" s="233">
        <f>IF(N906="snížená",J906,0)</f>
        <v>0</v>
      </c>
      <c r="BG906" s="233">
        <f>IF(N906="zákl. přenesená",J906,0)</f>
        <v>0</v>
      </c>
      <c r="BH906" s="233">
        <f>IF(N906="sníž. přenesená",J906,0)</f>
        <v>0</v>
      </c>
      <c r="BI906" s="233">
        <f>IF(N906="nulová",J906,0)</f>
        <v>0</v>
      </c>
      <c r="BJ906" s="18" t="s">
        <v>83</v>
      </c>
      <c r="BK906" s="233">
        <f>ROUND(I906*H906,2)</f>
        <v>0</v>
      </c>
      <c r="BL906" s="18" t="s">
        <v>139</v>
      </c>
      <c r="BM906" s="232" t="s">
        <v>1617</v>
      </c>
    </row>
    <row r="907" s="14" customFormat="1">
      <c r="A907" s="14"/>
      <c r="B907" s="245"/>
      <c r="C907" s="246"/>
      <c r="D907" s="236" t="s">
        <v>141</v>
      </c>
      <c r="E907" s="247" t="s">
        <v>1</v>
      </c>
      <c r="F907" s="248" t="s">
        <v>1618</v>
      </c>
      <c r="G907" s="246"/>
      <c r="H907" s="249">
        <v>6</v>
      </c>
      <c r="I907" s="250"/>
      <c r="J907" s="246"/>
      <c r="K907" s="246"/>
      <c r="L907" s="251"/>
      <c r="M907" s="252"/>
      <c r="N907" s="253"/>
      <c r="O907" s="253"/>
      <c r="P907" s="253"/>
      <c r="Q907" s="253"/>
      <c r="R907" s="253"/>
      <c r="S907" s="253"/>
      <c r="T907" s="254"/>
      <c r="U907" s="14"/>
      <c r="V907" s="14"/>
      <c r="W907" s="14"/>
      <c r="X907" s="14"/>
      <c r="Y907" s="14"/>
      <c r="Z907" s="14"/>
      <c r="AA907" s="14"/>
      <c r="AB907" s="14"/>
      <c r="AC907" s="14"/>
      <c r="AD907" s="14"/>
      <c r="AE907" s="14"/>
      <c r="AT907" s="255" t="s">
        <v>141</v>
      </c>
      <c r="AU907" s="255" t="s">
        <v>85</v>
      </c>
      <c r="AV907" s="14" t="s">
        <v>85</v>
      </c>
      <c r="AW907" s="14" t="s">
        <v>32</v>
      </c>
      <c r="AX907" s="14" t="s">
        <v>83</v>
      </c>
      <c r="AY907" s="255" t="s">
        <v>133</v>
      </c>
    </row>
    <row r="908" s="2" customFormat="1" ht="24.15" customHeight="1">
      <c r="A908" s="39"/>
      <c r="B908" s="40"/>
      <c r="C908" s="220" t="s">
        <v>627</v>
      </c>
      <c r="D908" s="220" t="s">
        <v>135</v>
      </c>
      <c r="E908" s="221" t="s">
        <v>1619</v>
      </c>
      <c r="F908" s="222" t="s">
        <v>1620</v>
      </c>
      <c r="G908" s="223" t="s">
        <v>190</v>
      </c>
      <c r="H908" s="224">
        <v>472.89999999999998</v>
      </c>
      <c r="I908" s="225"/>
      <c r="J908" s="226">
        <f>ROUND(I908*H908,2)</f>
        <v>0</v>
      </c>
      <c r="K908" s="227"/>
      <c r="L908" s="45"/>
      <c r="M908" s="228" t="s">
        <v>1</v>
      </c>
      <c r="N908" s="229" t="s">
        <v>40</v>
      </c>
      <c r="O908" s="92"/>
      <c r="P908" s="230">
        <f>O908*H908</f>
        <v>0</v>
      </c>
      <c r="Q908" s="230">
        <v>0</v>
      </c>
      <c r="R908" s="230">
        <f>Q908*H908</f>
        <v>0</v>
      </c>
      <c r="S908" s="230">
        <v>0</v>
      </c>
      <c r="T908" s="231">
        <f>S908*H908</f>
        <v>0</v>
      </c>
      <c r="U908" s="39"/>
      <c r="V908" s="39"/>
      <c r="W908" s="39"/>
      <c r="X908" s="39"/>
      <c r="Y908" s="39"/>
      <c r="Z908" s="39"/>
      <c r="AA908" s="39"/>
      <c r="AB908" s="39"/>
      <c r="AC908" s="39"/>
      <c r="AD908" s="39"/>
      <c r="AE908" s="39"/>
      <c r="AR908" s="232" t="s">
        <v>139</v>
      </c>
      <c r="AT908" s="232" t="s">
        <v>135</v>
      </c>
      <c r="AU908" s="232" t="s">
        <v>85</v>
      </c>
      <c r="AY908" s="18" t="s">
        <v>133</v>
      </c>
      <c r="BE908" s="233">
        <f>IF(N908="základní",J908,0)</f>
        <v>0</v>
      </c>
      <c r="BF908" s="233">
        <f>IF(N908="snížená",J908,0)</f>
        <v>0</v>
      </c>
      <c r="BG908" s="233">
        <f>IF(N908="zákl. přenesená",J908,0)</f>
        <v>0</v>
      </c>
      <c r="BH908" s="233">
        <f>IF(N908="sníž. přenesená",J908,0)</f>
        <v>0</v>
      </c>
      <c r="BI908" s="233">
        <f>IF(N908="nulová",J908,0)</f>
        <v>0</v>
      </c>
      <c r="BJ908" s="18" t="s">
        <v>83</v>
      </c>
      <c r="BK908" s="233">
        <f>ROUND(I908*H908,2)</f>
        <v>0</v>
      </c>
      <c r="BL908" s="18" t="s">
        <v>139</v>
      </c>
      <c r="BM908" s="232" t="s">
        <v>1621</v>
      </c>
    </row>
    <row r="909" s="13" customFormat="1">
      <c r="A909" s="13"/>
      <c r="B909" s="234"/>
      <c r="C909" s="235"/>
      <c r="D909" s="236" t="s">
        <v>141</v>
      </c>
      <c r="E909" s="237" t="s">
        <v>1</v>
      </c>
      <c r="F909" s="238" t="s">
        <v>1622</v>
      </c>
      <c r="G909" s="235"/>
      <c r="H909" s="237" t="s">
        <v>1</v>
      </c>
      <c r="I909" s="239"/>
      <c r="J909" s="235"/>
      <c r="K909" s="235"/>
      <c r="L909" s="240"/>
      <c r="M909" s="241"/>
      <c r="N909" s="242"/>
      <c r="O909" s="242"/>
      <c r="P909" s="242"/>
      <c r="Q909" s="242"/>
      <c r="R909" s="242"/>
      <c r="S909" s="242"/>
      <c r="T909" s="243"/>
      <c r="U909" s="13"/>
      <c r="V909" s="13"/>
      <c r="W909" s="13"/>
      <c r="X909" s="13"/>
      <c r="Y909" s="13"/>
      <c r="Z909" s="13"/>
      <c r="AA909" s="13"/>
      <c r="AB909" s="13"/>
      <c r="AC909" s="13"/>
      <c r="AD909" s="13"/>
      <c r="AE909" s="13"/>
      <c r="AT909" s="244" t="s">
        <v>141</v>
      </c>
      <c r="AU909" s="244" t="s">
        <v>85</v>
      </c>
      <c r="AV909" s="13" t="s">
        <v>83</v>
      </c>
      <c r="AW909" s="13" t="s">
        <v>32</v>
      </c>
      <c r="AX909" s="13" t="s">
        <v>75</v>
      </c>
      <c r="AY909" s="244" t="s">
        <v>133</v>
      </c>
    </row>
    <row r="910" s="14" customFormat="1">
      <c r="A910" s="14"/>
      <c r="B910" s="245"/>
      <c r="C910" s="246"/>
      <c r="D910" s="236" t="s">
        <v>141</v>
      </c>
      <c r="E910" s="247" t="s">
        <v>1</v>
      </c>
      <c r="F910" s="248" t="s">
        <v>1623</v>
      </c>
      <c r="G910" s="246"/>
      <c r="H910" s="249">
        <v>472.89999999999998</v>
      </c>
      <c r="I910" s="250"/>
      <c r="J910" s="246"/>
      <c r="K910" s="246"/>
      <c r="L910" s="251"/>
      <c r="M910" s="252"/>
      <c r="N910" s="253"/>
      <c r="O910" s="253"/>
      <c r="P910" s="253"/>
      <c r="Q910" s="253"/>
      <c r="R910" s="253"/>
      <c r="S910" s="253"/>
      <c r="T910" s="254"/>
      <c r="U910" s="14"/>
      <c r="V910" s="14"/>
      <c r="W910" s="14"/>
      <c r="X910" s="14"/>
      <c r="Y910" s="14"/>
      <c r="Z910" s="14"/>
      <c r="AA910" s="14"/>
      <c r="AB910" s="14"/>
      <c r="AC910" s="14"/>
      <c r="AD910" s="14"/>
      <c r="AE910" s="14"/>
      <c r="AT910" s="255" t="s">
        <v>141</v>
      </c>
      <c r="AU910" s="255" t="s">
        <v>85</v>
      </c>
      <c r="AV910" s="14" t="s">
        <v>85</v>
      </c>
      <c r="AW910" s="14" t="s">
        <v>32</v>
      </c>
      <c r="AX910" s="14" t="s">
        <v>83</v>
      </c>
      <c r="AY910" s="255" t="s">
        <v>133</v>
      </c>
    </row>
    <row r="911" s="2" customFormat="1" ht="16.5" customHeight="1">
      <c r="A911" s="39"/>
      <c r="B911" s="40"/>
      <c r="C911" s="278" t="s">
        <v>634</v>
      </c>
      <c r="D911" s="278" t="s">
        <v>312</v>
      </c>
      <c r="E911" s="279" t="s">
        <v>1624</v>
      </c>
      <c r="F911" s="280" t="s">
        <v>1625</v>
      </c>
      <c r="G911" s="281" t="s">
        <v>190</v>
      </c>
      <c r="H911" s="282">
        <v>520.19000000000005</v>
      </c>
      <c r="I911" s="283"/>
      <c r="J911" s="284">
        <f>ROUND(I911*H911,2)</f>
        <v>0</v>
      </c>
      <c r="K911" s="285"/>
      <c r="L911" s="286"/>
      <c r="M911" s="287" t="s">
        <v>1</v>
      </c>
      <c r="N911" s="288" t="s">
        <v>40</v>
      </c>
      <c r="O911" s="92"/>
      <c r="P911" s="230">
        <f>O911*H911</f>
        <v>0</v>
      </c>
      <c r="Q911" s="230">
        <v>0.00106</v>
      </c>
      <c r="R911" s="230">
        <f>Q911*H911</f>
        <v>0.55140140000000004</v>
      </c>
      <c r="S911" s="230">
        <v>0</v>
      </c>
      <c r="T911" s="231">
        <f>S911*H911</f>
        <v>0</v>
      </c>
      <c r="U911" s="39"/>
      <c r="V911" s="39"/>
      <c r="W911" s="39"/>
      <c r="X911" s="39"/>
      <c r="Y911" s="39"/>
      <c r="Z911" s="39"/>
      <c r="AA911" s="39"/>
      <c r="AB911" s="39"/>
      <c r="AC911" s="39"/>
      <c r="AD911" s="39"/>
      <c r="AE911" s="39"/>
      <c r="AR911" s="232" t="s">
        <v>187</v>
      </c>
      <c r="AT911" s="232" t="s">
        <v>312</v>
      </c>
      <c r="AU911" s="232" t="s">
        <v>85</v>
      </c>
      <c r="AY911" s="18" t="s">
        <v>133</v>
      </c>
      <c r="BE911" s="233">
        <f>IF(N911="základní",J911,0)</f>
        <v>0</v>
      </c>
      <c r="BF911" s="233">
        <f>IF(N911="snížená",J911,0)</f>
        <v>0</v>
      </c>
      <c r="BG911" s="233">
        <f>IF(N911="zákl. přenesená",J911,0)</f>
        <v>0</v>
      </c>
      <c r="BH911" s="233">
        <f>IF(N911="sníž. přenesená",J911,0)</f>
        <v>0</v>
      </c>
      <c r="BI911" s="233">
        <f>IF(N911="nulová",J911,0)</f>
        <v>0</v>
      </c>
      <c r="BJ911" s="18" t="s">
        <v>83</v>
      </c>
      <c r="BK911" s="233">
        <f>ROUND(I911*H911,2)</f>
        <v>0</v>
      </c>
      <c r="BL911" s="18" t="s">
        <v>139</v>
      </c>
      <c r="BM911" s="232" t="s">
        <v>1626</v>
      </c>
    </row>
    <row r="912" s="14" customFormat="1">
      <c r="A912" s="14"/>
      <c r="B912" s="245"/>
      <c r="C912" s="246"/>
      <c r="D912" s="236" t="s">
        <v>141</v>
      </c>
      <c r="E912" s="247" t="s">
        <v>1</v>
      </c>
      <c r="F912" s="248" t="s">
        <v>1627</v>
      </c>
      <c r="G912" s="246"/>
      <c r="H912" s="249">
        <v>520.19000000000005</v>
      </c>
      <c r="I912" s="250"/>
      <c r="J912" s="246"/>
      <c r="K912" s="246"/>
      <c r="L912" s="251"/>
      <c r="M912" s="252"/>
      <c r="N912" s="253"/>
      <c r="O912" s="253"/>
      <c r="P912" s="253"/>
      <c r="Q912" s="253"/>
      <c r="R912" s="253"/>
      <c r="S912" s="253"/>
      <c r="T912" s="254"/>
      <c r="U912" s="14"/>
      <c r="V912" s="14"/>
      <c r="W912" s="14"/>
      <c r="X912" s="14"/>
      <c r="Y912" s="14"/>
      <c r="Z912" s="14"/>
      <c r="AA912" s="14"/>
      <c r="AB912" s="14"/>
      <c r="AC912" s="14"/>
      <c r="AD912" s="14"/>
      <c r="AE912" s="14"/>
      <c r="AT912" s="255" t="s">
        <v>141</v>
      </c>
      <c r="AU912" s="255" t="s">
        <v>85</v>
      </c>
      <c r="AV912" s="14" t="s">
        <v>85</v>
      </c>
      <c r="AW912" s="14" t="s">
        <v>32</v>
      </c>
      <c r="AX912" s="14" t="s">
        <v>83</v>
      </c>
      <c r="AY912" s="255" t="s">
        <v>133</v>
      </c>
    </row>
    <row r="913" s="2" customFormat="1" ht="24.15" customHeight="1">
      <c r="A913" s="39"/>
      <c r="B913" s="40"/>
      <c r="C913" s="220" t="s">
        <v>639</v>
      </c>
      <c r="D913" s="220" t="s">
        <v>135</v>
      </c>
      <c r="E913" s="221" t="s">
        <v>1628</v>
      </c>
      <c r="F913" s="222" t="s">
        <v>1629</v>
      </c>
      <c r="G913" s="223" t="s">
        <v>190</v>
      </c>
      <c r="H913" s="224">
        <v>1869.8</v>
      </c>
      <c r="I913" s="225"/>
      <c r="J913" s="226">
        <f>ROUND(I913*H913,2)</f>
        <v>0</v>
      </c>
      <c r="K913" s="227"/>
      <c r="L913" s="45"/>
      <c r="M913" s="228" t="s">
        <v>1</v>
      </c>
      <c r="N913" s="229" t="s">
        <v>40</v>
      </c>
      <c r="O913" s="92"/>
      <c r="P913" s="230">
        <f>O913*H913</f>
        <v>0</v>
      </c>
      <c r="Q913" s="230">
        <v>0</v>
      </c>
      <c r="R913" s="230">
        <f>Q913*H913</f>
        <v>0</v>
      </c>
      <c r="S913" s="230">
        <v>0</v>
      </c>
      <c r="T913" s="231">
        <f>S913*H913</f>
        <v>0</v>
      </c>
      <c r="U913" s="39"/>
      <c r="V913" s="39"/>
      <c r="W913" s="39"/>
      <c r="X913" s="39"/>
      <c r="Y913" s="39"/>
      <c r="Z913" s="39"/>
      <c r="AA913" s="39"/>
      <c r="AB913" s="39"/>
      <c r="AC913" s="39"/>
      <c r="AD913" s="39"/>
      <c r="AE913" s="39"/>
      <c r="AR913" s="232" t="s">
        <v>139</v>
      </c>
      <c r="AT913" s="232" t="s">
        <v>135</v>
      </c>
      <c r="AU913" s="232" t="s">
        <v>85</v>
      </c>
      <c r="AY913" s="18" t="s">
        <v>133</v>
      </c>
      <c r="BE913" s="233">
        <f>IF(N913="základní",J913,0)</f>
        <v>0</v>
      </c>
      <c r="BF913" s="233">
        <f>IF(N913="snížená",J913,0)</f>
        <v>0</v>
      </c>
      <c r="BG913" s="233">
        <f>IF(N913="zákl. přenesená",J913,0)</f>
        <v>0</v>
      </c>
      <c r="BH913" s="233">
        <f>IF(N913="sníž. přenesená",J913,0)</f>
        <v>0</v>
      </c>
      <c r="BI913" s="233">
        <f>IF(N913="nulová",J913,0)</f>
        <v>0</v>
      </c>
      <c r="BJ913" s="18" t="s">
        <v>83</v>
      </c>
      <c r="BK913" s="233">
        <f>ROUND(I913*H913,2)</f>
        <v>0</v>
      </c>
      <c r="BL913" s="18" t="s">
        <v>139</v>
      </c>
      <c r="BM913" s="232" t="s">
        <v>1630</v>
      </c>
    </row>
    <row r="914" s="13" customFormat="1">
      <c r="A914" s="13"/>
      <c r="B914" s="234"/>
      <c r="C914" s="235"/>
      <c r="D914" s="236" t="s">
        <v>141</v>
      </c>
      <c r="E914" s="237" t="s">
        <v>1</v>
      </c>
      <c r="F914" s="238" t="s">
        <v>1631</v>
      </c>
      <c r="G914" s="235"/>
      <c r="H914" s="237" t="s">
        <v>1</v>
      </c>
      <c r="I914" s="239"/>
      <c r="J914" s="235"/>
      <c r="K914" s="235"/>
      <c r="L914" s="240"/>
      <c r="M914" s="241"/>
      <c r="N914" s="242"/>
      <c r="O914" s="242"/>
      <c r="P914" s="242"/>
      <c r="Q914" s="242"/>
      <c r="R914" s="242"/>
      <c r="S914" s="242"/>
      <c r="T914" s="243"/>
      <c r="U914" s="13"/>
      <c r="V914" s="13"/>
      <c r="W914" s="13"/>
      <c r="X914" s="13"/>
      <c r="Y914" s="13"/>
      <c r="Z914" s="13"/>
      <c r="AA914" s="13"/>
      <c r="AB914" s="13"/>
      <c r="AC914" s="13"/>
      <c r="AD914" s="13"/>
      <c r="AE914" s="13"/>
      <c r="AT914" s="244" t="s">
        <v>141</v>
      </c>
      <c r="AU914" s="244" t="s">
        <v>85</v>
      </c>
      <c r="AV914" s="13" t="s">
        <v>83</v>
      </c>
      <c r="AW914" s="13" t="s">
        <v>32</v>
      </c>
      <c r="AX914" s="13" t="s">
        <v>75</v>
      </c>
      <c r="AY914" s="244" t="s">
        <v>133</v>
      </c>
    </row>
    <row r="915" s="14" customFormat="1">
      <c r="A915" s="14"/>
      <c r="B915" s="245"/>
      <c r="C915" s="246"/>
      <c r="D915" s="236" t="s">
        <v>141</v>
      </c>
      <c r="E915" s="247" t="s">
        <v>1</v>
      </c>
      <c r="F915" s="248" t="s">
        <v>1632</v>
      </c>
      <c r="G915" s="246"/>
      <c r="H915" s="249">
        <v>1869.8</v>
      </c>
      <c r="I915" s="250"/>
      <c r="J915" s="246"/>
      <c r="K915" s="246"/>
      <c r="L915" s="251"/>
      <c r="M915" s="252"/>
      <c r="N915" s="253"/>
      <c r="O915" s="253"/>
      <c r="P915" s="253"/>
      <c r="Q915" s="253"/>
      <c r="R915" s="253"/>
      <c r="S915" s="253"/>
      <c r="T915" s="254"/>
      <c r="U915" s="14"/>
      <c r="V915" s="14"/>
      <c r="W915" s="14"/>
      <c r="X915" s="14"/>
      <c r="Y915" s="14"/>
      <c r="Z915" s="14"/>
      <c r="AA915" s="14"/>
      <c r="AB915" s="14"/>
      <c r="AC915" s="14"/>
      <c r="AD915" s="14"/>
      <c r="AE915" s="14"/>
      <c r="AT915" s="255" t="s">
        <v>141</v>
      </c>
      <c r="AU915" s="255" t="s">
        <v>85</v>
      </c>
      <c r="AV915" s="14" t="s">
        <v>85</v>
      </c>
      <c r="AW915" s="14" t="s">
        <v>32</v>
      </c>
      <c r="AX915" s="14" t="s">
        <v>83</v>
      </c>
      <c r="AY915" s="255" t="s">
        <v>133</v>
      </c>
    </row>
    <row r="916" s="2" customFormat="1" ht="16.5" customHeight="1">
      <c r="A916" s="39"/>
      <c r="B916" s="40"/>
      <c r="C916" s="278" t="s">
        <v>1633</v>
      </c>
      <c r="D916" s="278" t="s">
        <v>312</v>
      </c>
      <c r="E916" s="279" t="s">
        <v>1634</v>
      </c>
      <c r="F916" s="280" t="s">
        <v>1635</v>
      </c>
      <c r="G916" s="281" t="s">
        <v>190</v>
      </c>
      <c r="H916" s="282">
        <v>2056.7800000000002</v>
      </c>
      <c r="I916" s="283"/>
      <c r="J916" s="284">
        <f>ROUND(I916*H916,2)</f>
        <v>0</v>
      </c>
      <c r="K916" s="285"/>
      <c r="L916" s="286"/>
      <c r="M916" s="287" t="s">
        <v>1</v>
      </c>
      <c r="N916" s="288" t="s">
        <v>40</v>
      </c>
      <c r="O916" s="92"/>
      <c r="P916" s="230">
        <f>O916*H916</f>
        <v>0</v>
      </c>
      <c r="Q916" s="230">
        <v>0.00214</v>
      </c>
      <c r="R916" s="230">
        <f>Q916*H916</f>
        <v>4.4015092000000005</v>
      </c>
      <c r="S916" s="230">
        <v>0</v>
      </c>
      <c r="T916" s="231">
        <f>S916*H916</f>
        <v>0</v>
      </c>
      <c r="U916" s="39"/>
      <c r="V916" s="39"/>
      <c r="W916" s="39"/>
      <c r="X916" s="39"/>
      <c r="Y916" s="39"/>
      <c r="Z916" s="39"/>
      <c r="AA916" s="39"/>
      <c r="AB916" s="39"/>
      <c r="AC916" s="39"/>
      <c r="AD916" s="39"/>
      <c r="AE916" s="39"/>
      <c r="AR916" s="232" t="s">
        <v>187</v>
      </c>
      <c r="AT916" s="232" t="s">
        <v>312</v>
      </c>
      <c r="AU916" s="232" t="s">
        <v>85</v>
      </c>
      <c r="AY916" s="18" t="s">
        <v>133</v>
      </c>
      <c r="BE916" s="233">
        <f>IF(N916="základní",J916,0)</f>
        <v>0</v>
      </c>
      <c r="BF916" s="233">
        <f>IF(N916="snížená",J916,0)</f>
        <v>0</v>
      </c>
      <c r="BG916" s="233">
        <f>IF(N916="zákl. přenesená",J916,0)</f>
        <v>0</v>
      </c>
      <c r="BH916" s="233">
        <f>IF(N916="sníž. přenesená",J916,0)</f>
        <v>0</v>
      </c>
      <c r="BI916" s="233">
        <f>IF(N916="nulová",J916,0)</f>
        <v>0</v>
      </c>
      <c r="BJ916" s="18" t="s">
        <v>83</v>
      </c>
      <c r="BK916" s="233">
        <f>ROUND(I916*H916,2)</f>
        <v>0</v>
      </c>
      <c r="BL916" s="18" t="s">
        <v>139</v>
      </c>
      <c r="BM916" s="232" t="s">
        <v>1636</v>
      </c>
    </row>
    <row r="917" s="14" customFormat="1">
      <c r="A917" s="14"/>
      <c r="B917" s="245"/>
      <c r="C917" s="246"/>
      <c r="D917" s="236" t="s">
        <v>141</v>
      </c>
      <c r="E917" s="247" t="s">
        <v>1</v>
      </c>
      <c r="F917" s="248" t="s">
        <v>1637</v>
      </c>
      <c r="G917" s="246"/>
      <c r="H917" s="249">
        <v>2056.7800000000002</v>
      </c>
      <c r="I917" s="250"/>
      <c r="J917" s="246"/>
      <c r="K917" s="246"/>
      <c r="L917" s="251"/>
      <c r="M917" s="252"/>
      <c r="N917" s="253"/>
      <c r="O917" s="253"/>
      <c r="P917" s="253"/>
      <c r="Q917" s="253"/>
      <c r="R917" s="253"/>
      <c r="S917" s="253"/>
      <c r="T917" s="254"/>
      <c r="U917" s="14"/>
      <c r="V917" s="14"/>
      <c r="W917" s="14"/>
      <c r="X917" s="14"/>
      <c r="Y917" s="14"/>
      <c r="Z917" s="14"/>
      <c r="AA917" s="14"/>
      <c r="AB917" s="14"/>
      <c r="AC917" s="14"/>
      <c r="AD917" s="14"/>
      <c r="AE917" s="14"/>
      <c r="AT917" s="255" t="s">
        <v>141</v>
      </c>
      <c r="AU917" s="255" t="s">
        <v>85</v>
      </c>
      <c r="AV917" s="14" t="s">
        <v>85</v>
      </c>
      <c r="AW917" s="14" t="s">
        <v>32</v>
      </c>
      <c r="AX917" s="14" t="s">
        <v>83</v>
      </c>
      <c r="AY917" s="255" t="s">
        <v>133</v>
      </c>
    </row>
    <row r="918" s="2" customFormat="1" ht="24.15" customHeight="1">
      <c r="A918" s="39"/>
      <c r="B918" s="40"/>
      <c r="C918" s="220" t="s">
        <v>1638</v>
      </c>
      <c r="D918" s="220" t="s">
        <v>135</v>
      </c>
      <c r="E918" s="221" t="s">
        <v>456</v>
      </c>
      <c r="F918" s="222" t="s">
        <v>457</v>
      </c>
      <c r="G918" s="223" t="s">
        <v>190</v>
      </c>
      <c r="H918" s="224">
        <v>3095.1999999999998</v>
      </c>
      <c r="I918" s="225"/>
      <c r="J918" s="226">
        <f>ROUND(I918*H918,2)</f>
        <v>0</v>
      </c>
      <c r="K918" s="227"/>
      <c r="L918" s="45"/>
      <c r="M918" s="228" t="s">
        <v>1</v>
      </c>
      <c r="N918" s="229" t="s">
        <v>40</v>
      </c>
      <c r="O918" s="92"/>
      <c r="P918" s="230">
        <f>O918*H918</f>
        <v>0</v>
      </c>
      <c r="Q918" s="230">
        <v>0</v>
      </c>
      <c r="R918" s="230">
        <f>Q918*H918</f>
        <v>0</v>
      </c>
      <c r="S918" s="230">
        <v>0</v>
      </c>
      <c r="T918" s="231">
        <f>S918*H918</f>
        <v>0</v>
      </c>
      <c r="U918" s="39"/>
      <c r="V918" s="39"/>
      <c r="W918" s="39"/>
      <c r="X918" s="39"/>
      <c r="Y918" s="39"/>
      <c r="Z918" s="39"/>
      <c r="AA918" s="39"/>
      <c r="AB918" s="39"/>
      <c r="AC918" s="39"/>
      <c r="AD918" s="39"/>
      <c r="AE918" s="39"/>
      <c r="AR918" s="232" t="s">
        <v>139</v>
      </c>
      <c r="AT918" s="232" t="s">
        <v>135</v>
      </c>
      <c r="AU918" s="232" t="s">
        <v>85</v>
      </c>
      <c r="AY918" s="18" t="s">
        <v>133</v>
      </c>
      <c r="BE918" s="233">
        <f>IF(N918="základní",J918,0)</f>
        <v>0</v>
      </c>
      <c r="BF918" s="233">
        <f>IF(N918="snížená",J918,0)</f>
        <v>0</v>
      </c>
      <c r="BG918" s="233">
        <f>IF(N918="zákl. přenesená",J918,0)</f>
        <v>0</v>
      </c>
      <c r="BH918" s="233">
        <f>IF(N918="sníž. přenesená",J918,0)</f>
        <v>0</v>
      </c>
      <c r="BI918" s="233">
        <f>IF(N918="nulová",J918,0)</f>
        <v>0</v>
      </c>
      <c r="BJ918" s="18" t="s">
        <v>83</v>
      </c>
      <c r="BK918" s="233">
        <f>ROUND(I918*H918,2)</f>
        <v>0</v>
      </c>
      <c r="BL918" s="18" t="s">
        <v>139</v>
      </c>
      <c r="BM918" s="232" t="s">
        <v>1639</v>
      </c>
    </row>
    <row r="919" s="13" customFormat="1">
      <c r="A919" s="13"/>
      <c r="B919" s="234"/>
      <c r="C919" s="235"/>
      <c r="D919" s="236" t="s">
        <v>141</v>
      </c>
      <c r="E919" s="237" t="s">
        <v>1</v>
      </c>
      <c r="F919" s="238" t="s">
        <v>1640</v>
      </c>
      <c r="G919" s="235"/>
      <c r="H919" s="237" t="s">
        <v>1</v>
      </c>
      <c r="I919" s="239"/>
      <c r="J919" s="235"/>
      <c r="K919" s="235"/>
      <c r="L919" s="240"/>
      <c r="M919" s="241"/>
      <c r="N919" s="242"/>
      <c r="O919" s="242"/>
      <c r="P919" s="242"/>
      <c r="Q919" s="242"/>
      <c r="R919" s="242"/>
      <c r="S919" s="242"/>
      <c r="T919" s="243"/>
      <c r="U919" s="13"/>
      <c r="V919" s="13"/>
      <c r="W919" s="13"/>
      <c r="X919" s="13"/>
      <c r="Y919" s="13"/>
      <c r="Z919" s="13"/>
      <c r="AA919" s="13"/>
      <c r="AB919" s="13"/>
      <c r="AC919" s="13"/>
      <c r="AD919" s="13"/>
      <c r="AE919" s="13"/>
      <c r="AT919" s="244" t="s">
        <v>141</v>
      </c>
      <c r="AU919" s="244" t="s">
        <v>85</v>
      </c>
      <c r="AV919" s="13" t="s">
        <v>83</v>
      </c>
      <c r="AW919" s="13" t="s">
        <v>32</v>
      </c>
      <c r="AX919" s="13" t="s">
        <v>75</v>
      </c>
      <c r="AY919" s="244" t="s">
        <v>133</v>
      </c>
    </row>
    <row r="920" s="14" customFormat="1">
      <c r="A920" s="14"/>
      <c r="B920" s="245"/>
      <c r="C920" s="246"/>
      <c r="D920" s="236" t="s">
        <v>141</v>
      </c>
      <c r="E920" s="247" t="s">
        <v>1</v>
      </c>
      <c r="F920" s="248" t="s">
        <v>1641</v>
      </c>
      <c r="G920" s="246"/>
      <c r="H920" s="249">
        <v>3095.1999999999998</v>
      </c>
      <c r="I920" s="250"/>
      <c r="J920" s="246"/>
      <c r="K920" s="246"/>
      <c r="L920" s="251"/>
      <c r="M920" s="252"/>
      <c r="N920" s="253"/>
      <c r="O920" s="253"/>
      <c r="P920" s="253"/>
      <c r="Q920" s="253"/>
      <c r="R920" s="253"/>
      <c r="S920" s="253"/>
      <c r="T920" s="254"/>
      <c r="U920" s="14"/>
      <c r="V920" s="14"/>
      <c r="W920" s="14"/>
      <c r="X920" s="14"/>
      <c r="Y920" s="14"/>
      <c r="Z920" s="14"/>
      <c r="AA920" s="14"/>
      <c r="AB920" s="14"/>
      <c r="AC920" s="14"/>
      <c r="AD920" s="14"/>
      <c r="AE920" s="14"/>
      <c r="AT920" s="255" t="s">
        <v>141</v>
      </c>
      <c r="AU920" s="255" t="s">
        <v>85</v>
      </c>
      <c r="AV920" s="14" t="s">
        <v>85</v>
      </c>
      <c r="AW920" s="14" t="s">
        <v>32</v>
      </c>
      <c r="AX920" s="14" t="s">
        <v>83</v>
      </c>
      <c r="AY920" s="255" t="s">
        <v>133</v>
      </c>
    </row>
    <row r="921" s="2" customFormat="1" ht="16.5" customHeight="1">
      <c r="A921" s="39"/>
      <c r="B921" s="40"/>
      <c r="C921" s="278" t="s">
        <v>1642</v>
      </c>
      <c r="D921" s="278" t="s">
        <v>312</v>
      </c>
      <c r="E921" s="279" t="s">
        <v>462</v>
      </c>
      <c r="F921" s="280" t="s">
        <v>463</v>
      </c>
      <c r="G921" s="281" t="s">
        <v>190</v>
      </c>
      <c r="H921" s="282">
        <v>3404.7199999999998</v>
      </c>
      <c r="I921" s="283"/>
      <c r="J921" s="284">
        <f>ROUND(I921*H921,2)</f>
        <v>0</v>
      </c>
      <c r="K921" s="285"/>
      <c r="L921" s="286"/>
      <c r="M921" s="287" t="s">
        <v>1</v>
      </c>
      <c r="N921" s="288" t="s">
        <v>40</v>
      </c>
      <c r="O921" s="92"/>
      <c r="P921" s="230">
        <f>O921*H921</f>
        <v>0</v>
      </c>
      <c r="Q921" s="230">
        <v>0.0031800000000000001</v>
      </c>
      <c r="R921" s="230">
        <f>Q921*H921</f>
        <v>10.8270096</v>
      </c>
      <c r="S921" s="230">
        <v>0</v>
      </c>
      <c r="T921" s="231">
        <f>S921*H921</f>
        <v>0</v>
      </c>
      <c r="U921" s="39"/>
      <c r="V921" s="39"/>
      <c r="W921" s="39"/>
      <c r="X921" s="39"/>
      <c r="Y921" s="39"/>
      <c r="Z921" s="39"/>
      <c r="AA921" s="39"/>
      <c r="AB921" s="39"/>
      <c r="AC921" s="39"/>
      <c r="AD921" s="39"/>
      <c r="AE921" s="39"/>
      <c r="AR921" s="232" t="s">
        <v>187</v>
      </c>
      <c r="AT921" s="232" t="s">
        <v>312</v>
      </c>
      <c r="AU921" s="232" t="s">
        <v>85</v>
      </c>
      <c r="AY921" s="18" t="s">
        <v>133</v>
      </c>
      <c r="BE921" s="233">
        <f>IF(N921="základní",J921,0)</f>
        <v>0</v>
      </c>
      <c r="BF921" s="233">
        <f>IF(N921="snížená",J921,0)</f>
        <v>0</v>
      </c>
      <c r="BG921" s="233">
        <f>IF(N921="zákl. přenesená",J921,0)</f>
        <v>0</v>
      </c>
      <c r="BH921" s="233">
        <f>IF(N921="sníž. přenesená",J921,0)</f>
        <v>0</v>
      </c>
      <c r="BI921" s="233">
        <f>IF(N921="nulová",J921,0)</f>
        <v>0</v>
      </c>
      <c r="BJ921" s="18" t="s">
        <v>83</v>
      </c>
      <c r="BK921" s="233">
        <f>ROUND(I921*H921,2)</f>
        <v>0</v>
      </c>
      <c r="BL921" s="18" t="s">
        <v>139</v>
      </c>
      <c r="BM921" s="232" t="s">
        <v>1643</v>
      </c>
    </row>
    <row r="922" s="14" customFormat="1">
      <c r="A922" s="14"/>
      <c r="B922" s="245"/>
      <c r="C922" s="246"/>
      <c r="D922" s="236" t="s">
        <v>141</v>
      </c>
      <c r="E922" s="247" t="s">
        <v>1</v>
      </c>
      <c r="F922" s="248" t="s">
        <v>1644</v>
      </c>
      <c r="G922" s="246"/>
      <c r="H922" s="249">
        <v>3404.7199999999998</v>
      </c>
      <c r="I922" s="250"/>
      <c r="J922" s="246"/>
      <c r="K922" s="246"/>
      <c r="L922" s="251"/>
      <c r="M922" s="252"/>
      <c r="N922" s="253"/>
      <c r="O922" s="253"/>
      <c r="P922" s="253"/>
      <c r="Q922" s="253"/>
      <c r="R922" s="253"/>
      <c r="S922" s="253"/>
      <c r="T922" s="254"/>
      <c r="U922" s="14"/>
      <c r="V922" s="14"/>
      <c r="W922" s="14"/>
      <c r="X922" s="14"/>
      <c r="Y922" s="14"/>
      <c r="Z922" s="14"/>
      <c r="AA922" s="14"/>
      <c r="AB922" s="14"/>
      <c r="AC922" s="14"/>
      <c r="AD922" s="14"/>
      <c r="AE922" s="14"/>
      <c r="AT922" s="255" t="s">
        <v>141</v>
      </c>
      <c r="AU922" s="255" t="s">
        <v>85</v>
      </c>
      <c r="AV922" s="14" t="s">
        <v>85</v>
      </c>
      <c r="AW922" s="14" t="s">
        <v>32</v>
      </c>
      <c r="AX922" s="14" t="s">
        <v>83</v>
      </c>
      <c r="AY922" s="255" t="s">
        <v>133</v>
      </c>
    </row>
    <row r="923" s="2" customFormat="1" ht="24.15" customHeight="1">
      <c r="A923" s="39"/>
      <c r="B923" s="40"/>
      <c r="C923" s="220" t="s">
        <v>1645</v>
      </c>
      <c r="D923" s="220" t="s">
        <v>135</v>
      </c>
      <c r="E923" s="221" t="s">
        <v>1646</v>
      </c>
      <c r="F923" s="222" t="s">
        <v>1647</v>
      </c>
      <c r="G923" s="223" t="s">
        <v>440</v>
      </c>
      <c r="H923" s="224">
        <v>130</v>
      </c>
      <c r="I923" s="225"/>
      <c r="J923" s="226">
        <f>ROUND(I923*H923,2)</f>
        <v>0</v>
      </c>
      <c r="K923" s="227"/>
      <c r="L923" s="45"/>
      <c r="M923" s="228" t="s">
        <v>1</v>
      </c>
      <c r="N923" s="229" t="s">
        <v>40</v>
      </c>
      <c r="O923" s="92"/>
      <c r="P923" s="230">
        <f>O923*H923</f>
        <v>0</v>
      </c>
      <c r="Q923" s="230">
        <v>0</v>
      </c>
      <c r="R923" s="230">
        <f>Q923*H923</f>
        <v>0</v>
      </c>
      <c r="S923" s="230">
        <v>0</v>
      </c>
      <c r="T923" s="231">
        <f>S923*H923</f>
        <v>0</v>
      </c>
      <c r="U923" s="39"/>
      <c r="V923" s="39"/>
      <c r="W923" s="39"/>
      <c r="X923" s="39"/>
      <c r="Y923" s="39"/>
      <c r="Z923" s="39"/>
      <c r="AA923" s="39"/>
      <c r="AB923" s="39"/>
      <c r="AC923" s="39"/>
      <c r="AD923" s="39"/>
      <c r="AE923" s="39"/>
      <c r="AR923" s="232" t="s">
        <v>139</v>
      </c>
      <c r="AT923" s="232" t="s">
        <v>135</v>
      </c>
      <c r="AU923" s="232" t="s">
        <v>85</v>
      </c>
      <c r="AY923" s="18" t="s">
        <v>133</v>
      </c>
      <c r="BE923" s="233">
        <f>IF(N923="základní",J923,0)</f>
        <v>0</v>
      </c>
      <c r="BF923" s="233">
        <f>IF(N923="snížená",J923,0)</f>
        <v>0</v>
      </c>
      <c r="BG923" s="233">
        <f>IF(N923="zákl. přenesená",J923,0)</f>
        <v>0</v>
      </c>
      <c r="BH923" s="233">
        <f>IF(N923="sníž. přenesená",J923,0)</f>
        <v>0</v>
      </c>
      <c r="BI923" s="233">
        <f>IF(N923="nulová",J923,0)</f>
        <v>0</v>
      </c>
      <c r="BJ923" s="18" t="s">
        <v>83</v>
      </c>
      <c r="BK923" s="233">
        <f>ROUND(I923*H923,2)</f>
        <v>0</v>
      </c>
      <c r="BL923" s="18" t="s">
        <v>139</v>
      </c>
      <c r="BM923" s="232" t="s">
        <v>1648</v>
      </c>
    </row>
    <row r="924" s="13" customFormat="1">
      <c r="A924" s="13"/>
      <c r="B924" s="234"/>
      <c r="C924" s="235"/>
      <c r="D924" s="236" t="s">
        <v>141</v>
      </c>
      <c r="E924" s="237" t="s">
        <v>1</v>
      </c>
      <c r="F924" s="238" t="s">
        <v>1559</v>
      </c>
      <c r="G924" s="235"/>
      <c r="H924" s="237" t="s">
        <v>1</v>
      </c>
      <c r="I924" s="239"/>
      <c r="J924" s="235"/>
      <c r="K924" s="235"/>
      <c r="L924" s="240"/>
      <c r="M924" s="241"/>
      <c r="N924" s="242"/>
      <c r="O924" s="242"/>
      <c r="P924" s="242"/>
      <c r="Q924" s="242"/>
      <c r="R924" s="242"/>
      <c r="S924" s="242"/>
      <c r="T924" s="243"/>
      <c r="U924" s="13"/>
      <c r="V924" s="13"/>
      <c r="W924" s="13"/>
      <c r="X924" s="13"/>
      <c r="Y924" s="13"/>
      <c r="Z924" s="13"/>
      <c r="AA924" s="13"/>
      <c r="AB924" s="13"/>
      <c r="AC924" s="13"/>
      <c r="AD924" s="13"/>
      <c r="AE924" s="13"/>
      <c r="AT924" s="244" t="s">
        <v>141</v>
      </c>
      <c r="AU924" s="244" t="s">
        <v>85</v>
      </c>
      <c r="AV924" s="13" t="s">
        <v>83</v>
      </c>
      <c r="AW924" s="13" t="s">
        <v>32</v>
      </c>
      <c r="AX924" s="13" t="s">
        <v>75</v>
      </c>
      <c r="AY924" s="244" t="s">
        <v>133</v>
      </c>
    </row>
    <row r="925" s="14" customFormat="1">
      <c r="A925" s="14"/>
      <c r="B925" s="245"/>
      <c r="C925" s="246"/>
      <c r="D925" s="236" t="s">
        <v>141</v>
      </c>
      <c r="E925" s="247" t="s">
        <v>1</v>
      </c>
      <c r="F925" s="248" t="s">
        <v>1649</v>
      </c>
      <c r="G925" s="246"/>
      <c r="H925" s="249">
        <v>13</v>
      </c>
      <c r="I925" s="250"/>
      <c r="J925" s="246"/>
      <c r="K925" s="246"/>
      <c r="L925" s="251"/>
      <c r="M925" s="252"/>
      <c r="N925" s="253"/>
      <c r="O925" s="253"/>
      <c r="P925" s="253"/>
      <c r="Q925" s="253"/>
      <c r="R925" s="253"/>
      <c r="S925" s="253"/>
      <c r="T925" s="254"/>
      <c r="U925" s="14"/>
      <c r="V925" s="14"/>
      <c r="W925" s="14"/>
      <c r="X925" s="14"/>
      <c r="Y925" s="14"/>
      <c r="Z925" s="14"/>
      <c r="AA925" s="14"/>
      <c r="AB925" s="14"/>
      <c r="AC925" s="14"/>
      <c r="AD925" s="14"/>
      <c r="AE925" s="14"/>
      <c r="AT925" s="255" t="s">
        <v>141</v>
      </c>
      <c r="AU925" s="255" t="s">
        <v>85</v>
      </c>
      <c r="AV925" s="14" t="s">
        <v>85</v>
      </c>
      <c r="AW925" s="14" t="s">
        <v>32</v>
      </c>
      <c r="AX925" s="14" t="s">
        <v>75</v>
      </c>
      <c r="AY925" s="255" t="s">
        <v>133</v>
      </c>
    </row>
    <row r="926" s="13" customFormat="1">
      <c r="A926" s="13"/>
      <c r="B926" s="234"/>
      <c r="C926" s="235"/>
      <c r="D926" s="236" t="s">
        <v>141</v>
      </c>
      <c r="E926" s="237" t="s">
        <v>1</v>
      </c>
      <c r="F926" s="238" t="s">
        <v>1560</v>
      </c>
      <c r="G926" s="235"/>
      <c r="H926" s="237" t="s">
        <v>1</v>
      </c>
      <c r="I926" s="239"/>
      <c r="J926" s="235"/>
      <c r="K926" s="235"/>
      <c r="L926" s="240"/>
      <c r="M926" s="241"/>
      <c r="N926" s="242"/>
      <c r="O926" s="242"/>
      <c r="P926" s="242"/>
      <c r="Q926" s="242"/>
      <c r="R926" s="242"/>
      <c r="S926" s="242"/>
      <c r="T926" s="243"/>
      <c r="U926" s="13"/>
      <c r="V926" s="13"/>
      <c r="W926" s="13"/>
      <c r="X926" s="13"/>
      <c r="Y926" s="13"/>
      <c r="Z926" s="13"/>
      <c r="AA926" s="13"/>
      <c r="AB926" s="13"/>
      <c r="AC926" s="13"/>
      <c r="AD926" s="13"/>
      <c r="AE926" s="13"/>
      <c r="AT926" s="244" t="s">
        <v>141</v>
      </c>
      <c r="AU926" s="244" t="s">
        <v>85</v>
      </c>
      <c r="AV926" s="13" t="s">
        <v>83</v>
      </c>
      <c r="AW926" s="13" t="s">
        <v>32</v>
      </c>
      <c r="AX926" s="13" t="s">
        <v>75</v>
      </c>
      <c r="AY926" s="244" t="s">
        <v>133</v>
      </c>
    </row>
    <row r="927" s="14" customFormat="1">
      <c r="A927" s="14"/>
      <c r="B927" s="245"/>
      <c r="C927" s="246"/>
      <c r="D927" s="236" t="s">
        <v>141</v>
      </c>
      <c r="E927" s="247" t="s">
        <v>1</v>
      </c>
      <c r="F927" s="248" t="s">
        <v>1650</v>
      </c>
      <c r="G927" s="246"/>
      <c r="H927" s="249">
        <v>10</v>
      </c>
      <c r="I927" s="250"/>
      <c r="J927" s="246"/>
      <c r="K927" s="246"/>
      <c r="L927" s="251"/>
      <c r="M927" s="252"/>
      <c r="N927" s="253"/>
      <c r="O927" s="253"/>
      <c r="P927" s="253"/>
      <c r="Q927" s="253"/>
      <c r="R927" s="253"/>
      <c r="S927" s="253"/>
      <c r="T927" s="254"/>
      <c r="U927" s="14"/>
      <c r="V927" s="14"/>
      <c r="W927" s="14"/>
      <c r="X927" s="14"/>
      <c r="Y927" s="14"/>
      <c r="Z927" s="14"/>
      <c r="AA927" s="14"/>
      <c r="AB927" s="14"/>
      <c r="AC927" s="14"/>
      <c r="AD927" s="14"/>
      <c r="AE927" s="14"/>
      <c r="AT927" s="255" t="s">
        <v>141</v>
      </c>
      <c r="AU927" s="255" t="s">
        <v>85</v>
      </c>
      <c r="AV927" s="14" t="s">
        <v>85</v>
      </c>
      <c r="AW927" s="14" t="s">
        <v>32</v>
      </c>
      <c r="AX927" s="14" t="s">
        <v>75</v>
      </c>
      <c r="AY927" s="255" t="s">
        <v>133</v>
      </c>
    </row>
    <row r="928" s="13" customFormat="1">
      <c r="A928" s="13"/>
      <c r="B928" s="234"/>
      <c r="C928" s="235"/>
      <c r="D928" s="236" t="s">
        <v>141</v>
      </c>
      <c r="E928" s="237" t="s">
        <v>1</v>
      </c>
      <c r="F928" s="238" t="s">
        <v>1561</v>
      </c>
      <c r="G928" s="235"/>
      <c r="H928" s="237" t="s">
        <v>1</v>
      </c>
      <c r="I928" s="239"/>
      <c r="J928" s="235"/>
      <c r="K928" s="235"/>
      <c r="L928" s="240"/>
      <c r="M928" s="241"/>
      <c r="N928" s="242"/>
      <c r="O928" s="242"/>
      <c r="P928" s="242"/>
      <c r="Q928" s="242"/>
      <c r="R928" s="242"/>
      <c r="S928" s="242"/>
      <c r="T928" s="243"/>
      <c r="U928" s="13"/>
      <c r="V928" s="13"/>
      <c r="W928" s="13"/>
      <c r="X928" s="13"/>
      <c r="Y928" s="13"/>
      <c r="Z928" s="13"/>
      <c r="AA928" s="13"/>
      <c r="AB928" s="13"/>
      <c r="AC928" s="13"/>
      <c r="AD928" s="13"/>
      <c r="AE928" s="13"/>
      <c r="AT928" s="244" t="s">
        <v>141</v>
      </c>
      <c r="AU928" s="244" t="s">
        <v>85</v>
      </c>
      <c r="AV928" s="13" t="s">
        <v>83</v>
      </c>
      <c r="AW928" s="13" t="s">
        <v>32</v>
      </c>
      <c r="AX928" s="13" t="s">
        <v>75</v>
      </c>
      <c r="AY928" s="244" t="s">
        <v>133</v>
      </c>
    </row>
    <row r="929" s="14" customFormat="1">
      <c r="A929" s="14"/>
      <c r="B929" s="245"/>
      <c r="C929" s="246"/>
      <c r="D929" s="236" t="s">
        <v>141</v>
      </c>
      <c r="E929" s="247" t="s">
        <v>1</v>
      </c>
      <c r="F929" s="248" t="s">
        <v>1651</v>
      </c>
      <c r="G929" s="246"/>
      <c r="H929" s="249">
        <v>25</v>
      </c>
      <c r="I929" s="250"/>
      <c r="J929" s="246"/>
      <c r="K929" s="246"/>
      <c r="L929" s="251"/>
      <c r="M929" s="252"/>
      <c r="N929" s="253"/>
      <c r="O929" s="253"/>
      <c r="P929" s="253"/>
      <c r="Q929" s="253"/>
      <c r="R929" s="253"/>
      <c r="S929" s="253"/>
      <c r="T929" s="254"/>
      <c r="U929" s="14"/>
      <c r="V929" s="14"/>
      <c r="W929" s="14"/>
      <c r="X929" s="14"/>
      <c r="Y929" s="14"/>
      <c r="Z929" s="14"/>
      <c r="AA929" s="14"/>
      <c r="AB929" s="14"/>
      <c r="AC929" s="14"/>
      <c r="AD929" s="14"/>
      <c r="AE929" s="14"/>
      <c r="AT929" s="255" t="s">
        <v>141</v>
      </c>
      <c r="AU929" s="255" t="s">
        <v>85</v>
      </c>
      <c r="AV929" s="14" t="s">
        <v>85</v>
      </c>
      <c r="AW929" s="14" t="s">
        <v>32</v>
      </c>
      <c r="AX929" s="14" t="s">
        <v>75</v>
      </c>
      <c r="AY929" s="255" t="s">
        <v>133</v>
      </c>
    </row>
    <row r="930" s="13" customFormat="1">
      <c r="A930" s="13"/>
      <c r="B930" s="234"/>
      <c r="C930" s="235"/>
      <c r="D930" s="236" t="s">
        <v>141</v>
      </c>
      <c r="E930" s="237" t="s">
        <v>1</v>
      </c>
      <c r="F930" s="238" t="s">
        <v>1652</v>
      </c>
      <c r="G930" s="235"/>
      <c r="H930" s="237" t="s">
        <v>1</v>
      </c>
      <c r="I930" s="239"/>
      <c r="J930" s="235"/>
      <c r="K930" s="235"/>
      <c r="L930" s="240"/>
      <c r="M930" s="241"/>
      <c r="N930" s="242"/>
      <c r="O930" s="242"/>
      <c r="P930" s="242"/>
      <c r="Q930" s="242"/>
      <c r="R930" s="242"/>
      <c r="S930" s="242"/>
      <c r="T930" s="243"/>
      <c r="U930" s="13"/>
      <c r="V930" s="13"/>
      <c r="W930" s="13"/>
      <c r="X930" s="13"/>
      <c r="Y930" s="13"/>
      <c r="Z930" s="13"/>
      <c r="AA930" s="13"/>
      <c r="AB930" s="13"/>
      <c r="AC930" s="13"/>
      <c r="AD930" s="13"/>
      <c r="AE930" s="13"/>
      <c r="AT930" s="244" t="s">
        <v>141</v>
      </c>
      <c r="AU930" s="244" t="s">
        <v>85</v>
      </c>
      <c r="AV930" s="13" t="s">
        <v>83</v>
      </c>
      <c r="AW930" s="13" t="s">
        <v>32</v>
      </c>
      <c r="AX930" s="13" t="s">
        <v>75</v>
      </c>
      <c r="AY930" s="244" t="s">
        <v>133</v>
      </c>
    </row>
    <row r="931" s="14" customFormat="1">
      <c r="A931" s="14"/>
      <c r="B931" s="245"/>
      <c r="C931" s="246"/>
      <c r="D931" s="236" t="s">
        <v>141</v>
      </c>
      <c r="E931" s="247" t="s">
        <v>1</v>
      </c>
      <c r="F931" s="248" t="s">
        <v>1653</v>
      </c>
      <c r="G931" s="246"/>
      <c r="H931" s="249">
        <v>23</v>
      </c>
      <c r="I931" s="250"/>
      <c r="J931" s="246"/>
      <c r="K931" s="246"/>
      <c r="L931" s="251"/>
      <c r="M931" s="252"/>
      <c r="N931" s="253"/>
      <c r="O931" s="253"/>
      <c r="P931" s="253"/>
      <c r="Q931" s="253"/>
      <c r="R931" s="253"/>
      <c r="S931" s="253"/>
      <c r="T931" s="254"/>
      <c r="U931" s="14"/>
      <c r="V931" s="14"/>
      <c r="W931" s="14"/>
      <c r="X931" s="14"/>
      <c r="Y931" s="14"/>
      <c r="Z931" s="14"/>
      <c r="AA931" s="14"/>
      <c r="AB931" s="14"/>
      <c r="AC931" s="14"/>
      <c r="AD931" s="14"/>
      <c r="AE931" s="14"/>
      <c r="AT931" s="255" t="s">
        <v>141</v>
      </c>
      <c r="AU931" s="255" t="s">
        <v>85</v>
      </c>
      <c r="AV931" s="14" t="s">
        <v>85</v>
      </c>
      <c r="AW931" s="14" t="s">
        <v>32</v>
      </c>
      <c r="AX931" s="14" t="s">
        <v>75</v>
      </c>
      <c r="AY931" s="255" t="s">
        <v>133</v>
      </c>
    </row>
    <row r="932" s="13" customFormat="1">
      <c r="A932" s="13"/>
      <c r="B932" s="234"/>
      <c r="C932" s="235"/>
      <c r="D932" s="236" t="s">
        <v>141</v>
      </c>
      <c r="E932" s="237" t="s">
        <v>1</v>
      </c>
      <c r="F932" s="238" t="s">
        <v>1564</v>
      </c>
      <c r="G932" s="235"/>
      <c r="H932" s="237" t="s">
        <v>1</v>
      </c>
      <c r="I932" s="239"/>
      <c r="J932" s="235"/>
      <c r="K932" s="235"/>
      <c r="L932" s="240"/>
      <c r="M932" s="241"/>
      <c r="N932" s="242"/>
      <c r="O932" s="242"/>
      <c r="P932" s="242"/>
      <c r="Q932" s="242"/>
      <c r="R932" s="242"/>
      <c r="S932" s="242"/>
      <c r="T932" s="243"/>
      <c r="U932" s="13"/>
      <c r="V932" s="13"/>
      <c r="W932" s="13"/>
      <c r="X932" s="13"/>
      <c r="Y932" s="13"/>
      <c r="Z932" s="13"/>
      <c r="AA932" s="13"/>
      <c r="AB932" s="13"/>
      <c r="AC932" s="13"/>
      <c r="AD932" s="13"/>
      <c r="AE932" s="13"/>
      <c r="AT932" s="244" t="s">
        <v>141</v>
      </c>
      <c r="AU932" s="244" t="s">
        <v>85</v>
      </c>
      <c r="AV932" s="13" t="s">
        <v>83</v>
      </c>
      <c r="AW932" s="13" t="s">
        <v>32</v>
      </c>
      <c r="AX932" s="13" t="s">
        <v>75</v>
      </c>
      <c r="AY932" s="244" t="s">
        <v>133</v>
      </c>
    </row>
    <row r="933" s="14" customFormat="1">
      <c r="A933" s="14"/>
      <c r="B933" s="245"/>
      <c r="C933" s="246"/>
      <c r="D933" s="236" t="s">
        <v>141</v>
      </c>
      <c r="E933" s="247" t="s">
        <v>1</v>
      </c>
      <c r="F933" s="248" t="s">
        <v>1654</v>
      </c>
      <c r="G933" s="246"/>
      <c r="H933" s="249">
        <v>31</v>
      </c>
      <c r="I933" s="250"/>
      <c r="J933" s="246"/>
      <c r="K933" s="246"/>
      <c r="L933" s="251"/>
      <c r="M933" s="252"/>
      <c r="N933" s="253"/>
      <c r="O933" s="253"/>
      <c r="P933" s="253"/>
      <c r="Q933" s="253"/>
      <c r="R933" s="253"/>
      <c r="S933" s="253"/>
      <c r="T933" s="254"/>
      <c r="U933" s="14"/>
      <c r="V933" s="14"/>
      <c r="W933" s="14"/>
      <c r="X933" s="14"/>
      <c r="Y933" s="14"/>
      <c r="Z933" s="14"/>
      <c r="AA933" s="14"/>
      <c r="AB933" s="14"/>
      <c r="AC933" s="14"/>
      <c r="AD933" s="14"/>
      <c r="AE933" s="14"/>
      <c r="AT933" s="255" t="s">
        <v>141</v>
      </c>
      <c r="AU933" s="255" t="s">
        <v>85</v>
      </c>
      <c r="AV933" s="14" t="s">
        <v>85</v>
      </c>
      <c r="AW933" s="14" t="s">
        <v>32</v>
      </c>
      <c r="AX933" s="14" t="s">
        <v>75</v>
      </c>
      <c r="AY933" s="255" t="s">
        <v>133</v>
      </c>
    </row>
    <row r="934" s="13" customFormat="1">
      <c r="A934" s="13"/>
      <c r="B934" s="234"/>
      <c r="C934" s="235"/>
      <c r="D934" s="236" t="s">
        <v>141</v>
      </c>
      <c r="E934" s="237" t="s">
        <v>1</v>
      </c>
      <c r="F934" s="238" t="s">
        <v>1566</v>
      </c>
      <c r="G934" s="235"/>
      <c r="H934" s="237" t="s">
        <v>1</v>
      </c>
      <c r="I934" s="239"/>
      <c r="J934" s="235"/>
      <c r="K934" s="235"/>
      <c r="L934" s="240"/>
      <c r="M934" s="241"/>
      <c r="N934" s="242"/>
      <c r="O934" s="242"/>
      <c r="P934" s="242"/>
      <c r="Q934" s="242"/>
      <c r="R934" s="242"/>
      <c r="S934" s="242"/>
      <c r="T934" s="243"/>
      <c r="U934" s="13"/>
      <c r="V934" s="13"/>
      <c r="W934" s="13"/>
      <c r="X934" s="13"/>
      <c r="Y934" s="13"/>
      <c r="Z934" s="13"/>
      <c r="AA934" s="13"/>
      <c r="AB934" s="13"/>
      <c r="AC934" s="13"/>
      <c r="AD934" s="13"/>
      <c r="AE934" s="13"/>
      <c r="AT934" s="244" t="s">
        <v>141</v>
      </c>
      <c r="AU934" s="244" t="s">
        <v>85</v>
      </c>
      <c r="AV934" s="13" t="s">
        <v>83</v>
      </c>
      <c r="AW934" s="13" t="s">
        <v>32</v>
      </c>
      <c r="AX934" s="13" t="s">
        <v>75</v>
      </c>
      <c r="AY934" s="244" t="s">
        <v>133</v>
      </c>
    </row>
    <row r="935" s="14" customFormat="1">
      <c r="A935" s="14"/>
      <c r="B935" s="245"/>
      <c r="C935" s="246"/>
      <c r="D935" s="236" t="s">
        <v>141</v>
      </c>
      <c r="E935" s="247" t="s">
        <v>1</v>
      </c>
      <c r="F935" s="248" t="s">
        <v>1655</v>
      </c>
      <c r="G935" s="246"/>
      <c r="H935" s="249">
        <v>13</v>
      </c>
      <c r="I935" s="250"/>
      <c r="J935" s="246"/>
      <c r="K935" s="246"/>
      <c r="L935" s="251"/>
      <c r="M935" s="252"/>
      <c r="N935" s="253"/>
      <c r="O935" s="253"/>
      <c r="P935" s="253"/>
      <c r="Q935" s="253"/>
      <c r="R935" s="253"/>
      <c r="S935" s="253"/>
      <c r="T935" s="254"/>
      <c r="U935" s="14"/>
      <c r="V935" s="14"/>
      <c r="W935" s="14"/>
      <c r="X935" s="14"/>
      <c r="Y935" s="14"/>
      <c r="Z935" s="14"/>
      <c r="AA935" s="14"/>
      <c r="AB935" s="14"/>
      <c r="AC935" s="14"/>
      <c r="AD935" s="14"/>
      <c r="AE935" s="14"/>
      <c r="AT935" s="255" t="s">
        <v>141</v>
      </c>
      <c r="AU935" s="255" t="s">
        <v>85</v>
      </c>
      <c r="AV935" s="14" t="s">
        <v>85</v>
      </c>
      <c r="AW935" s="14" t="s">
        <v>32</v>
      </c>
      <c r="AX935" s="14" t="s">
        <v>75</v>
      </c>
      <c r="AY935" s="255" t="s">
        <v>133</v>
      </c>
    </row>
    <row r="936" s="13" customFormat="1">
      <c r="A936" s="13"/>
      <c r="B936" s="234"/>
      <c r="C936" s="235"/>
      <c r="D936" s="236" t="s">
        <v>141</v>
      </c>
      <c r="E936" s="237" t="s">
        <v>1</v>
      </c>
      <c r="F936" s="238" t="s">
        <v>1656</v>
      </c>
      <c r="G936" s="235"/>
      <c r="H936" s="237" t="s">
        <v>1</v>
      </c>
      <c r="I936" s="239"/>
      <c r="J936" s="235"/>
      <c r="K936" s="235"/>
      <c r="L936" s="240"/>
      <c r="M936" s="241"/>
      <c r="N936" s="242"/>
      <c r="O936" s="242"/>
      <c r="P936" s="242"/>
      <c r="Q936" s="242"/>
      <c r="R936" s="242"/>
      <c r="S936" s="242"/>
      <c r="T936" s="243"/>
      <c r="U936" s="13"/>
      <c r="V936" s="13"/>
      <c r="W936" s="13"/>
      <c r="X936" s="13"/>
      <c r="Y936" s="13"/>
      <c r="Z936" s="13"/>
      <c r="AA936" s="13"/>
      <c r="AB936" s="13"/>
      <c r="AC936" s="13"/>
      <c r="AD936" s="13"/>
      <c r="AE936" s="13"/>
      <c r="AT936" s="244" t="s">
        <v>141</v>
      </c>
      <c r="AU936" s="244" t="s">
        <v>85</v>
      </c>
      <c r="AV936" s="13" t="s">
        <v>83</v>
      </c>
      <c r="AW936" s="13" t="s">
        <v>32</v>
      </c>
      <c r="AX936" s="13" t="s">
        <v>75</v>
      </c>
      <c r="AY936" s="244" t="s">
        <v>133</v>
      </c>
    </row>
    <row r="937" s="14" customFormat="1">
      <c r="A937" s="14"/>
      <c r="B937" s="245"/>
      <c r="C937" s="246"/>
      <c r="D937" s="236" t="s">
        <v>141</v>
      </c>
      <c r="E937" s="247" t="s">
        <v>1</v>
      </c>
      <c r="F937" s="248" t="s">
        <v>1657</v>
      </c>
      <c r="G937" s="246"/>
      <c r="H937" s="249">
        <v>15</v>
      </c>
      <c r="I937" s="250"/>
      <c r="J937" s="246"/>
      <c r="K937" s="246"/>
      <c r="L937" s="251"/>
      <c r="M937" s="252"/>
      <c r="N937" s="253"/>
      <c r="O937" s="253"/>
      <c r="P937" s="253"/>
      <c r="Q937" s="253"/>
      <c r="R937" s="253"/>
      <c r="S937" s="253"/>
      <c r="T937" s="254"/>
      <c r="U937" s="14"/>
      <c r="V937" s="14"/>
      <c r="W937" s="14"/>
      <c r="X937" s="14"/>
      <c r="Y937" s="14"/>
      <c r="Z937" s="14"/>
      <c r="AA937" s="14"/>
      <c r="AB937" s="14"/>
      <c r="AC937" s="14"/>
      <c r="AD937" s="14"/>
      <c r="AE937" s="14"/>
      <c r="AT937" s="255" t="s">
        <v>141</v>
      </c>
      <c r="AU937" s="255" t="s">
        <v>85</v>
      </c>
      <c r="AV937" s="14" t="s">
        <v>85</v>
      </c>
      <c r="AW937" s="14" t="s">
        <v>32</v>
      </c>
      <c r="AX937" s="14" t="s">
        <v>75</v>
      </c>
      <c r="AY937" s="255" t="s">
        <v>133</v>
      </c>
    </row>
    <row r="938" s="15" customFormat="1">
      <c r="A938" s="15"/>
      <c r="B938" s="256"/>
      <c r="C938" s="257"/>
      <c r="D938" s="236" t="s">
        <v>141</v>
      </c>
      <c r="E938" s="258" t="s">
        <v>1</v>
      </c>
      <c r="F938" s="259" t="s">
        <v>152</v>
      </c>
      <c r="G938" s="257"/>
      <c r="H938" s="260">
        <v>130</v>
      </c>
      <c r="I938" s="261"/>
      <c r="J938" s="257"/>
      <c r="K938" s="257"/>
      <c r="L938" s="262"/>
      <c r="M938" s="263"/>
      <c r="N938" s="264"/>
      <c r="O938" s="264"/>
      <c r="P938" s="264"/>
      <c r="Q938" s="264"/>
      <c r="R938" s="264"/>
      <c r="S938" s="264"/>
      <c r="T938" s="265"/>
      <c r="U938" s="15"/>
      <c r="V938" s="15"/>
      <c r="W938" s="15"/>
      <c r="X938" s="15"/>
      <c r="Y938" s="15"/>
      <c r="Z938" s="15"/>
      <c r="AA938" s="15"/>
      <c r="AB938" s="15"/>
      <c r="AC938" s="15"/>
      <c r="AD938" s="15"/>
      <c r="AE938" s="15"/>
      <c r="AT938" s="266" t="s">
        <v>141</v>
      </c>
      <c r="AU938" s="266" t="s">
        <v>85</v>
      </c>
      <c r="AV938" s="15" t="s">
        <v>139</v>
      </c>
      <c r="AW938" s="15" t="s">
        <v>32</v>
      </c>
      <c r="AX938" s="15" t="s">
        <v>83</v>
      </c>
      <c r="AY938" s="266" t="s">
        <v>133</v>
      </c>
    </row>
    <row r="939" s="2" customFormat="1" ht="16.5" customHeight="1">
      <c r="A939" s="39"/>
      <c r="B939" s="40"/>
      <c r="C939" s="278" t="s">
        <v>1658</v>
      </c>
      <c r="D939" s="278" t="s">
        <v>312</v>
      </c>
      <c r="E939" s="279" t="s">
        <v>1659</v>
      </c>
      <c r="F939" s="280" t="s">
        <v>1660</v>
      </c>
      <c r="G939" s="281" t="s">
        <v>440</v>
      </c>
      <c r="H939" s="282">
        <v>95</v>
      </c>
      <c r="I939" s="283"/>
      <c r="J939" s="284">
        <f>ROUND(I939*H939,2)</f>
        <v>0</v>
      </c>
      <c r="K939" s="285"/>
      <c r="L939" s="286"/>
      <c r="M939" s="287" t="s">
        <v>1</v>
      </c>
      <c r="N939" s="288" t="s">
        <v>40</v>
      </c>
      <c r="O939" s="92"/>
      <c r="P939" s="230">
        <f>O939*H939</f>
        <v>0</v>
      </c>
      <c r="Q939" s="230">
        <v>0.00022000000000000001</v>
      </c>
      <c r="R939" s="230">
        <f>Q939*H939</f>
        <v>0.020900000000000002</v>
      </c>
      <c r="S939" s="230">
        <v>0</v>
      </c>
      <c r="T939" s="231">
        <f>S939*H939</f>
        <v>0</v>
      </c>
      <c r="U939" s="39"/>
      <c r="V939" s="39"/>
      <c r="W939" s="39"/>
      <c r="X939" s="39"/>
      <c r="Y939" s="39"/>
      <c r="Z939" s="39"/>
      <c r="AA939" s="39"/>
      <c r="AB939" s="39"/>
      <c r="AC939" s="39"/>
      <c r="AD939" s="39"/>
      <c r="AE939" s="39"/>
      <c r="AR939" s="232" t="s">
        <v>187</v>
      </c>
      <c r="AT939" s="232" t="s">
        <v>312</v>
      </c>
      <c r="AU939" s="232" t="s">
        <v>85</v>
      </c>
      <c r="AY939" s="18" t="s">
        <v>133</v>
      </c>
      <c r="BE939" s="233">
        <f>IF(N939="základní",J939,0)</f>
        <v>0</v>
      </c>
      <c r="BF939" s="233">
        <f>IF(N939="snížená",J939,0)</f>
        <v>0</v>
      </c>
      <c r="BG939" s="233">
        <f>IF(N939="zákl. přenesená",J939,0)</f>
        <v>0</v>
      </c>
      <c r="BH939" s="233">
        <f>IF(N939="sníž. přenesená",J939,0)</f>
        <v>0</v>
      </c>
      <c r="BI939" s="233">
        <f>IF(N939="nulová",J939,0)</f>
        <v>0</v>
      </c>
      <c r="BJ939" s="18" t="s">
        <v>83</v>
      </c>
      <c r="BK939" s="233">
        <f>ROUND(I939*H939,2)</f>
        <v>0</v>
      </c>
      <c r="BL939" s="18" t="s">
        <v>139</v>
      </c>
      <c r="BM939" s="232" t="s">
        <v>1661</v>
      </c>
    </row>
    <row r="940" s="14" customFormat="1">
      <c r="A940" s="14"/>
      <c r="B940" s="245"/>
      <c r="C940" s="246"/>
      <c r="D940" s="236" t="s">
        <v>141</v>
      </c>
      <c r="E940" s="247" t="s">
        <v>1</v>
      </c>
      <c r="F940" s="248" t="s">
        <v>1662</v>
      </c>
      <c r="G940" s="246"/>
      <c r="H940" s="249">
        <v>95</v>
      </c>
      <c r="I940" s="250"/>
      <c r="J940" s="246"/>
      <c r="K940" s="246"/>
      <c r="L940" s="251"/>
      <c r="M940" s="252"/>
      <c r="N940" s="253"/>
      <c r="O940" s="253"/>
      <c r="P940" s="253"/>
      <c r="Q940" s="253"/>
      <c r="R940" s="253"/>
      <c r="S940" s="253"/>
      <c r="T940" s="254"/>
      <c r="U940" s="14"/>
      <c r="V940" s="14"/>
      <c r="W940" s="14"/>
      <c r="X940" s="14"/>
      <c r="Y940" s="14"/>
      <c r="Z940" s="14"/>
      <c r="AA940" s="14"/>
      <c r="AB940" s="14"/>
      <c r="AC940" s="14"/>
      <c r="AD940" s="14"/>
      <c r="AE940" s="14"/>
      <c r="AT940" s="255" t="s">
        <v>141</v>
      </c>
      <c r="AU940" s="255" t="s">
        <v>85</v>
      </c>
      <c r="AV940" s="14" t="s">
        <v>85</v>
      </c>
      <c r="AW940" s="14" t="s">
        <v>32</v>
      </c>
      <c r="AX940" s="14" t="s">
        <v>83</v>
      </c>
      <c r="AY940" s="255" t="s">
        <v>133</v>
      </c>
    </row>
    <row r="941" s="2" customFormat="1" ht="16.5" customHeight="1">
      <c r="A941" s="39"/>
      <c r="B941" s="40"/>
      <c r="C941" s="278" t="s">
        <v>1663</v>
      </c>
      <c r="D941" s="278" t="s">
        <v>312</v>
      </c>
      <c r="E941" s="279" t="s">
        <v>1664</v>
      </c>
      <c r="F941" s="280" t="s">
        <v>1665</v>
      </c>
      <c r="G941" s="281" t="s">
        <v>440</v>
      </c>
      <c r="H941" s="282">
        <v>3</v>
      </c>
      <c r="I941" s="283"/>
      <c r="J941" s="284">
        <f>ROUND(I941*H941,2)</f>
        <v>0</v>
      </c>
      <c r="K941" s="285"/>
      <c r="L941" s="286"/>
      <c r="M941" s="287" t="s">
        <v>1</v>
      </c>
      <c r="N941" s="288" t="s">
        <v>40</v>
      </c>
      <c r="O941" s="92"/>
      <c r="P941" s="230">
        <f>O941*H941</f>
        <v>0</v>
      </c>
      <c r="Q941" s="230">
        <v>0.00036000000000000002</v>
      </c>
      <c r="R941" s="230">
        <f>Q941*H941</f>
        <v>0.00108</v>
      </c>
      <c r="S941" s="230">
        <v>0</v>
      </c>
      <c r="T941" s="231">
        <f>S941*H941</f>
        <v>0</v>
      </c>
      <c r="U941" s="39"/>
      <c r="V941" s="39"/>
      <c r="W941" s="39"/>
      <c r="X941" s="39"/>
      <c r="Y941" s="39"/>
      <c r="Z941" s="39"/>
      <c r="AA941" s="39"/>
      <c r="AB941" s="39"/>
      <c r="AC941" s="39"/>
      <c r="AD941" s="39"/>
      <c r="AE941" s="39"/>
      <c r="AR941" s="232" t="s">
        <v>187</v>
      </c>
      <c r="AT941" s="232" t="s">
        <v>312</v>
      </c>
      <c r="AU941" s="232" t="s">
        <v>85</v>
      </c>
      <c r="AY941" s="18" t="s">
        <v>133</v>
      </c>
      <c r="BE941" s="233">
        <f>IF(N941="základní",J941,0)</f>
        <v>0</v>
      </c>
      <c r="BF941" s="233">
        <f>IF(N941="snížená",J941,0)</f>
        <v>0</v>
      </c>
      <c r="BG941" s="233">
        <f>IF(N941="zákl. přenesená",J941,0)</f>
        <v>0</v>
      </c>
      <c r="BH941" s="233">
        <f>IF(N941="sníž. přenesená",J941,0)</f>
        <v>0</v>
      </c>
      <c r="BI941" s="233">
        <f>IF(N941="nulová",J941,0)</f>
        <v>0</v>
      </c>
      <c r="BJ941" s="18" t="s">
        <v>83</v>
      </c>
      <c r="BK941" s="233">
        <f>ROUND(I941*H941,2)</f>
        <v>0</v>
      </c>
      <c r="BL941" s="18" t="s">
        <v>139</v>
      </c>
      <c r="BM941" s="232" t="s">
        <v>1666</v>
      </c>
    </row>
    <row r="942" s="14" customFormat="1">
      <c r="A942" s="14"/>
      <c r="B942" s="245"/>
      <c r="C942" s="246"/>
      <c r="D942" s="236" t="s">
        <v>141</v>
      </c>
      <c r="E942" s="247" t="s">
        <v>1</v>
      </c>
      <c r="F942" s="248" t="s">
        <v>1667</v>
      </c>
      <c r="G942" s="246"/>
      <c r="H942" s="249">
        <v>3</v>
      </c>
      <c r="I942" s="250"/>
      <c r="J942" s="246"/>
      <c r="K942" s="246"/>
      <c r="L942" s="251"/>
      <c r="M942" s="252"/>
      <c r="N942" s="253"/>
      <c r="O942" s="253"/>
      <c r="P942" s="253"/>
      <c r="Q942" s="253"/>
      <c r="R942" s="253"/>
      <c r="S942" s="253"/>
      <c r="T942" s="254"/>
      <c r="U942" s="14"/>
      <c r="V942" s="14"/>
      <c r="W942" s="14"/>
      <c r="X942" s="14"/>
      <c r="Y942" s="14"/>
      <c r="Z942" s="14"/>
      <c r="AA942" s="14"/>
      <c r="AB942" s="14"/>
      <c r="AC942" s="14"/>
      <c r="AD942" s="14"/>
      <c r="AE942" s="14"/>
      <c r="AT942" s="255" t="s">
        <v>141</v>
      </c>
      <c r="AU942" s="255" t="s">
        <v>85</v>
      </c>
      <c r="AV942" s="14" t="s">
        <v>85</v>
      </c>
      <c r="AW942" s="14" t="s">
        <v>32</v>
      </c>
      <c r="AX942" s="14" t="s">
        <v>83</v>
      </c>
      <c r="AY942" s="255" t="s">
        <v>133</v>
      </c>
    </row>
    <row r="943" s="2" customFormat="1" ht="16.5" customHeight="1">
      <c r="A943" s="39"/>
      <c r="B943" s="40"/>
      <c r="C943" s="278" t="s">
        <v>1668</v>
      </c>
      <c r="D943" s="278" t="s">
        <v>312</v>
      </c>
      <c r="E943" s="279" t="s">
        <v>1669</v>
      </c>
      <c r="F943" s="280" t="s">
        <v>1670</v>
      </c>
      <c r="G943" s="281" t="s">
        <v>440</v>
      </c>
      <c r="H943" s="282">
        <v>1</v>
      </c>
      <c r="I943" s="283"/>
      <c r="J943" s="284">
        <f>ROUND(I943*H943,2)</f>
        <v>0</v>
      </c>
      <c r="K943" s="285"/>
      <c r="L943" s="286"/>
      <c r="M943" s="287" t="s">
        <v>1</v>
      </c>
      <c r="N943" s="288" t="s">
        <v>40</v>
      </c>
      <c r="O943" s="92"/>
      <c r="P943" s="230">
        <f>O943*H943</f>
        <v>0</v>
      </c>
      <c r="Q943" s="230">
        <v>0.00036000000000000002</v>
      </c>
      <c r="R943" s="230">
        <f>Q943*H943</f>
        <v>0.00036000000000000002</v>
      </c>
      <c r="S943" s="230">
        <v>0</v>
      </c>
      <c r="T943" s="231">
        <f>S943*H943</f>
        <v>0</v>
      </c>
      <c r="U943" s="39"/>
      <c r="V943" s="39"/>
      <c r="W943" s="39"/>
      <c r="X943" s="39"/>
      <c r="Y943" s="39"/>
      <c r="Z943" s="39"/>
      <c r="AA943" s="39"/>
      <c r="AB943" s="39"/>
      <c r="AC943" s="39"/>
      <c r="AD943" s="39"/>
      <c r="AE943" s="39"/>
      <c r="AR943" s="232" t="s">
        <v>187</v>
      </c>
      <c r="AT943" s="232" t="s">
        <v>312</v>
      </c>
      <c r="AU943" s="232" t="s">
        <v>85</v>
      </c>
      <c r="AY943" s="18" t="s">
        <v>133</v>
      </c>
      <c r="BE943" s="233">
        <f>IF(N943="základní",J943,0)</f>
        <v>0</v>
      </c>
      <c r="BF943" s="233">
        <f>IF(N943="snížená",J943,0)</f>
        <v>0</v>
      </c>
      <c r="BG943" s="233">
        <f>IF(N943="zákl. přenesená",J943,0)</f>
        <v>0</v>
      </c>
      <c r="BH943" s="233">
        <f>IF(N943="sníž. přenesená",J943,0)</f>
        <v>0</v>
      </c>
      <c r="BI943" s="233">
        <f>IF(N943="nulová",J943,0)</f>
        <v>0</v>
      </c>
      <c r="BJ943" s="18" t="s">
        <v>83</v>
      </c>
      <c r="BK943" s="233">
        <f>ROUND(I943*H943,2)</f>
        <v>0</v>
      </c>
      <c r="BL943" s="18" t="s">
        <v>139</v>
      </c>
      <c r="BM943" s="232" t="s">
        <v>1671</v>
      </c>
    </row>
    <row r="944" s="14" customFormat="1">
      <c r="A944" s="14"/>
      <c r="B944" s="245"/>
      <c r="C944" s="246"/>
      <c r="D944" s="236" t="s">
        <v>141</v>
      </c>
      <c r="E944" s="247" t="s">
        <v>1</v>
      </c>
      <c r="F944" s="248" t="s">
        <v>83</v>
      </c>
      <c r="G944" s="246"/>
      <c r="H944" s="249">
        <v>1</v>
      </c>
      <c r="I944" s="250"/>
      <c r="J944" s="246"/>
      <c r="K944" s="246"/>
      <c r="L944" s="251"/>
      <c r="M944" s="252"/>
      <c r="N944" s="253"/>
      <c r="O944" s="253"/>
      <c r="P944" s="253"/>
      <c r="Q944" s="253"/>
      <c r="R944" s="253"/>
      <c r="S944" s="253"/>
      <c r="T944" s="254"/>
      <c r="U944" s="14"/>
      <c r="V944" s="14"/>
      <c r="W944" s="14"/>
      <c r="X944" s="14"/>
      <c r="Y944" s="14"/>
      <c r="Z944" s="14"/>
      <c r="AA944" s="14"/>
      <c r="AB944" s="14"/>
      <c r="AC944" s="14"/>
      <c r="AD944" s="14"/>
      <c r="AE944" s="14"/>
      <c r="AT944" s="255" t="s">
        <v>141</v>
      </c>
      <c r="AU944" s="255" t="s">
        <v>85</v>
      </c>
      <c r="AV944" s="14" t="s">
        <v>85</v>
      </c>
      <c r="AW944" s="14" t="s">
        <v>32</v>
      </c>
      <c r="AX944" s="14" t="s">
        <v>83</v>
      </c>
      <c r="AY944" s="255" t="s">
        <v>133</v>
      </c>
    </row>
    <row r="945" s="2" customFormat="1" ht="16.5" customHeight="1">
      <c r="A945" s="39"/>
      <c r="B945" s="40"/>
      <c r="C945" s="278" t="s">
        <v>1672</v>
      </c>
      <c r="D945" s="278" t="s">
        <v>312</v>
      </c>
      <c r="E945" s="279" t="s">
        <v>1673</v>
      </c>
      <c r="F945" s="280" t="s">
        <v>1674</v>
      </c>
      <c r="G945" s="281" t="s">
        <v>440</v>
      </c>
      <c r="H945" s="282">
        <v>6</v>
      </c>
      <c r="I945" s="283"/>
      <c r="J945" s="284">
        <f>ROUND(I945*H945,2)</f>
        <v>0</v>
      </c>
      <c r="K945" s="285"/>
      <c r="L945" s="286"/>
      <c r="M945" s="287" t="s">
        <v>1</v>
      </c>
      <c r="N945" s="288" t="s">
        <v>40</v>
      </c>
      <c r="O945" s="92"/>
      <c r="P945" s="230">
        <f>O945*H945</f>
        <v>0</v>
      </c>
      <c r="Q945" s="230">
        <v>0.00036000000000000002</v>
      </c>
      <c r="R945" s="230">
        <f>Q945*H945</f>
        <v>0.00216</v>
      </c>
      <c r="S945" s="230">
        <v>0</v>
      </c>
      <c r="T945" s="231">
        <f>S945*H945</f>
        <v>0</v>
      </c>
      <c r="U945" s="39"/>
      <c r="V945" s="39"/>
      <c r="W945" s="39"/>
      <c r="X945" s="39"/>
      <c r="Y945" s="39"/>
      <c r="Z945" s="39"/>
      <c r="AA945" s="39"/>
      <c r="AB945" s="39"/>
      <c r="AC945" s="39"/>
      <c r="AD945" s="39"/>
      <c r="AE945" s="39"/>
      <c r="AR945" s="232" t="s">
        <v>187</v>
      </c>
      <c r="AT945" s="232" t="s">
        <v>312</v>
      </c>
      <c r="AU945" s="232" t="s">
        <v>85</v>
      </c>
      <c r="AY945" s="18" t="s">
        <v>133</v>
      </c>
      <c r="BE945" s="233">
        <f>IF(N945="základní",J945,0)</f>
        <v>0</v>
      </c>
      <c r="BF945" s="233">
        <f>IF(N945="snížená",J945,0)</f>
        <v>0</v>
      </c>
      <c r="BG945" s="233">
        <f>IF(N945="zákl. přenesená",J945,0)</f>
        <v>0</v>
      </c>
      <c r="BH945" s="233">
        <f>IF(N945="sníž. přenesená",J945,0)</f>
        <v>0</v>
      </c>
      <c r="BI945" s="233">
        <f>IF(N945="nulová",J945,0)</f>
        <v>0</v>
      </c>
      <c r="BJ945" s="18" t="s">
        <v>83</v>
      </c>
      <c r="BK945" s="233">
        <f>ROUND(I945*H945,2)</f>
        <v>0</v>
      </c>
      <c r="BL945" s="18" t="s">
        <v>139</v>
      </c>
      <c r="BM945" s="232" t="s">
        <v>1675</v>
      </c>
    </row>
    <row r="946" s="14" customFormat="1">
      <c r="A946" s="14"/>
      <c r="B946" s="245"/>
      <c r="C946" s="246"/>
      <c r="D946" s="236" t="s">
        <v>141</v>
      </c>
      <c r="E946" s="247" t="s">
        <v>1</v>
      </c>
      <c r="F946" s="248" t="s">
        <v>1676</v>
      </c>
      <c r="G946" s="246"/>
      <c r="H946" s="249">
        <v>6</v>
      </c>
      <c r="I946" s="250"/>
      <c r="J946" s="246"/>
      <c r="K946" s="246"/>
      <c r="L946" s="251"/>
      <c r="M946" s="252"/>
      <c r="N946" s="253"/>
      <c r="O946" s="253"/>
      <c r="P946" s="253"/>
      <c r="Q946" s="253"/>
      <c r="R946" s="253"/>
      <c r="S946" s="253"/>
      <c r="T946" s="254"/>
      <c r="U946" s="14"/>
      <c r="V946" s="14"/>
      <c r="W946" s="14"/>
      <c r="X946" s="14"/>
      <c r="Y946" s="14"/>
      <c r="Z946" s="14"/>
      <c r="AA946" s="14"/>
      <c r="AB946" s="14"/>
      <c r="AC946" s="14"/>
      <c r="AD946" s="14"/>
      <c r="AE946" s="14"/>
      <c r="AT946" s="255" t="s">
        <v>141</v>
      </c>
      <c r="AU946" s="255" t="s">
        <v>85</v>
      </c>
      <c r="AV946" s="14" t="s">
        <v>85</v>
      </c>
      <c r="AW946" s="14" t="s">
        <v>32</v>
      </c>
      <c r="AX946" s="14" t="s">
        <v>83</v>
      </c>
      <c r="AY946" s="255" t="s">
        <v>133</v>
      </c>
    </row>
    <row r="947" s="2" customFormat="1" ht="16.5" customHeight="1">
      <c r="A947" s="39"/>
      <c r="B947" s="40"/>
      <c r="C947" s="278" t="s">
        <v>1677</v>
      </c>
      <c r="D947" s="278" t="s">
        <v>312</v>
      </c>
      <c r="E947" s="279" t="s">
        <v>1678</v>
      </c>
      <c r="F947" s="280" t="s">
        <v>1679</v>
      </c>
      <c r="G947" s="281" t="s">
        <v>440</v>
      </c>
      <c r="H947" s="282">
        <v>7</v>
      </c>
      <c r="I947" s="283"/>
      <c r="J947" s="284">
        <f>ROUND(I947*H947,2)</f>
        <v>0</v>
      </c>
      <c r="K947" s="285"/>
      <c r="L947" s="286"/>
      <c r="M947" s="287" t="s">
        <v>1</v>
      </c>
      <c r="N947" s="288" t="s">
        <v>40</v>
      </c>
      <c r="O947" s="92"/>
      <c r="P947" s="230">
        <f>O947*H947</f>
        <v>0</v>
      </c>
      <c r="Q947" s="230">
        <v>0.00019000000000000001</v>
      </c>
      <c r="R947" s="230">
        <f>Q947*H947</f>
        <v>0.00133</v>
      </c>
      <c r="S947" s="230">
        <v>0</v>
      </c>
      <c r="T947" s="231">
        <f>S947*H947</f>
        <v>0</v>
      </c>
      <c r="U947" s="39"/>
      <c r="V947" s="39"/>
      <c r="W947" s="39"/>
      <c r="X947" s="39"/>
      <c r="Y947" s="39"/>
      <c r="Z947" s="39"/>
      <c r="AA947" s="39"/>
      <c r="AB947" s="39"/>
      <c r="AC947" s="39"/>
      <c r="AD947" s="39"/>
      <c r="AE947" s="39"/>
      <c r="AR947" s="232" t="s">
        <v>187</v>
      </c>
      <c r="AT947" s="232" t="s">
        <v>312</v>
      </c>
      <c r="AU947" s="232" t="s">
        <v>85</v>
      </c>
      <c r="AY947" s="18" t="s">
        <v>133</v>
      </c>
      <c r="BE947" s="233">
        <f>IF(N947="základní",J947,0)</f>
        <v>0</v>
      </c>
      <c r="BF947" s="233">
        <f>IF(N947="snížená",J947,0)</f>
        <v>0</v>
      </c>
      <c r="BG947" s="233">
        <f>IF(N947="zákl. přenesená",J947,0)</f>
        <v>0</v>
      </c>
      <c r="BH947" s="233">
        <f>IF(N947="sníž. přenesená",J947,0)</f>
        <v>0</v>
      </c>
      <c r="BI947" s="233">
        <f>IF(N947="nulová",J947,0)</f>
        <v>0</v>
      </c>
      <c r="BJ947" s="18" t="s">
        <v>83</v>
      </c>
      <c r="BK947" s="233">
        <f>ROUND(I947*H947,2)</f>
        <v>0</v>
      </c>
      <c r="BL947" s="18" t="s">
        <v>139</v>
      </c>
      <c r="BM947" s="232" t="s">
        <v>1680</v>
      </c>
    </row>
    <row r="948" s="14" customFormat="1">
      <c r="A948" s="14"/>
      <c r="B948" s="245"/>
      <c r="C948" s="246"/>
      <c r="D948" s="236" t="s">
        <v>141</v>
      </c>
      <c r="E948" s="247" t="s">
        <v>1</v>
      </c>
      <c r="F948" s="248" t="s">
        <v>1681</v>
      </c>
      <c r="G948" s="246"/>
      <c r="H948" s="249">
        <v>7</v>
      </c>
      <c r="I948" s="250"/>
      <c r="J948" s="246"/>
      <c r="K948" s="246"/>
      <c r="L948" s="251"/>
      <c r="M948" s="252"/>
      <c r="N948" s="253"/>
      <c r="O948" s="253"/>
      <c r="P948" s="253"/>
      <c r="Q948" s="253"/>
      <c r="R948" s="253"/>
      <c r="S948" s="253"/>
      <c r="T948" s="254"/>
      <c r="U948" s="14"/>
      <c r="V948" s="14"/>
      <c r="W948" s="14"/>
      <c r="X948" s="14"/>
      <c r="Y948" s="14"/>
      <c r="Z948" s="14"/>
      <c r="AA948" s="14"/>
      <c r="AB948" s="14"/>
      <c r="AC948" s="14"/>
      <c r="AD948" s="14"/>
      <c r="AE948" s="14"/>
      <c r="AT948" s="255" t="s">
        <v>141</v>
      </c>
      <c r="AU948" s="255" t="s">
        <v>85</v>
      </c>
      <c r="AV948" s="14" t="s">
        <v>85</v>
      </c>
      <c r="AW948" s="14" t="s">
        <v>32</v>
      </c>
      <c r="AX948" s="14" t="s">
        <v>83</v>
      </c>
      <c r="AY948" s="255" t="s">
        <v>133</v>
      </c>
    </row>
    <row r="949" s="2" customFormat="1" ht="16.5" customHeight="1">
      <c r="A949" s="39"/>
      <c r="B949" s="40"/>
      <c r="C949" s="278" t="s">
        <v>1682</v>
      </c>
      <c r="D949" s="278" t="s">
        <v>312</v>
      </c>
      <c r="E949" s="279" t="s">
        <v>1683</v>
      </c>
      <c r="F949" s="280" t="s">
        <v>1684</v>
      </c>
      <c r="G949" s="281" t="s">
        <v>440</v>
      </c>
      <c r="H949" s="282">
        <v>7</v>
      </c>
      <c r="I949" s="283"/>
      <c r="J949" s="284">
        <f>ROUND(I949*H949,2)</f>
        <v>0</v>
      </c>
      <c r="K949" s="285"/>
      <c r="L949" s="286"/>
      <c r="M949" s="287" t="s">
        <v>1</v>
      </c>
      <c r="N949" s="288" t="s">
        <v>40</v>
      </c>
      <c r="O949" s="92"/>
      <c r="P949" s="230">
        <f>O949*H949</f>
        <v>0</v>
      </c>
      <c r="Q949" s="230">
        <v>0.00012999999999999999</v>
      </c>
      <c r="R949" s="230">
        <f>Q949*H949</f>
        <v>0.00090999999999999989</v>
      </c>
      <c r="S949" s="230">
        <v>0</v>
      </c>
      <c r="T949" s="231">
        <f>S949*H949</f>
        <v>0</v>
      </c>
      <c r="U949" s="39"/>
      <c r="V949" s="39"/>
      <c r="W949" s="39"/>
      <c r="X949" s="39"/>
      <c r="Y949" s="39"/>
      <c r="Z949" s="39"/>
      <c r="AA949" s="39"/>
      <c r="AB949" s="39"/>
      <c r="AC949" s="39"/>
      <c r="AD949" s="39"/>
      <c r="AE949" s="39"/>
      <c r="AR949" s="232" t="s">
        <v>187</v>
      </c>
      <c r="AT949" s="232" t="s">
        <v>312</v>
      </c>
      <c r="AU949" s="232" t="s">
        <v>85</v>
      </c>
      <c r="AY949" s="18" t="s">
        <v>133</v>
      </c>
      <c r="BE949" s="233">
        <f>IF(N949="základní",J949,0)</f>
        <v>0</v>
      </c>
      <c r="BF949" s="233">
        <f>IF(N949="snížená",J949,0)</f>
        <v>0</v>
      </c>
      <c r="BG949" s="233">
        <f>IF(N949="zákl. přenesená",J949,0)</f>
        <v>0</v>
      </c>
      <c r="BH949" s="233">
        <f>IF(N949="sníž. přenesená",J949,0)</f>
        <v>0</v>
      </c>
      <c r="BI949" s="233">
        <f>IF(N949="nulová",J949,0)</f>
        <v>0</v>
      </c>
      <c r="BJ949" s="18" t="s">
        <v>83</v>
      </c>
      <c r="BK949" s="233">
        <f>ROUND(I949*H949,2)</f>
        <v>0</v>
      </c>
      <c r="BL949" s="18" t="s">
        <v>139</v>
      </c>
      <c r="BM949" s="232" t="s">
        <v>1685</v>
      </c>
    </row>
    <row r="950" s="14" customFormat="1">
      <c r="A950" s="14"/>
      <c r="B950" s="245"/>
      <c r="C950" s="246"/>
      <c r="D950" s="236" t="s">
        <v>141</v>
      </c>
      <c r="E950" s="247" t="s">
        <v>1</v>
      </c>
      <c r="F950" s="248" t="s">
        <v>1681</v>
      </c>
      <c r="G950" s="246"/>
      <c r="H950" s="249">
        <v>7</v>
      </c>
      <c r="I950" s="250"/>
      <c r="J950" s="246"/>
      <c r="K950" s="246"/>
      <c r="L950" s="251"/>
      <c r="M950" s="252"/>
      <c r="N950" s="253"/>
      <c r="O950" s="253"/>
      <c r="P950" s="253"/>
      <c r="Q950" s="253"/>
      <c r="R950" s="253"/>
      <c r="S950" s="253"/>
      <c r="T950" s="254"/>
      <c r="U950" s="14"/>
      <c r="V950" s="14"/>
      <c r="W950" s="14"/>
      <c r="X950" s="14"/>
      <c r="Y950" s="14"/>
      <c r="Z950" s="14"/>
      <c r="AA950" s="14"/>
      <c r="AB950" s="14"/>
      <c r="AC950" s="14"/>
      <c r="AD950" s="14"/>
      <c r="AE950" s="14"/>
      <c r="AT950" s="255" t="s">
        <v>141</v>
      </c>
      <c r="AU950" s="255" t="s">
        <v>85</v>
      </c>
      <c r="AV950" s="14" t="s">
        <v>85</v>
      </c>
      <c r="AW950" s="14" t="s">
        <v>32</v>
      </c>
      <c r="AX950" s="14" t="s">
        <v>83</v>
      </c>
      <c r="AY950" s="255" t="s">
        <v>133</v>
      </c>
    </row>
    <row r="951" s="2" customFormat="1" ht="16.5" customHeight="1">
      <c r="A951" s="39"/>
      <c r="B951" s="40"/>
      <c r="C951" s="278" t="s">
        <v>1686</v>
      </c>
      <c r="D951" s="278" t="s">
        <v>312</v>
      </c>
      <c r="E951" s="279" t="s">
        <v>1687</v>
      </c>
      <c r="F951" s="280" t="s">
        <v>1688</v>
      </c>
      <c r="G951" s="281" t="s">
        <v>440</v>
      </c>
      <c r="H951" s="282">
        <v>11</v>
      </c>
      <c r="I951" s="283"/>
      <c r="J951" s="284">
        <f>ROUND(I951*H951,2)</f>
        <v>0</v>
      </c>
      <c r="K951" s="285"/>
      <c r="L951" s="286"/>
      <c r="M951" s="287" t="s">
        <v>1</v>
      </c>
      <c r="N951" s="288" t="s">
        <v>40</v>
      </c>
      <c r="O951" s="92"/>
      <c r="P951" s="230">
        <f>O951*H951</f>
        <v>0</v>
      </c>
      <c r="Q951" s="230">
        <v>0.00019000000000000001</v>
      </c>
      <c r="R951" s="230">
        <f>Q951*H951</f>
        <v>0.0020900000000000003</v>
      </c>
      <c r="S951" s="230">
        <v>0</v>
      </c>
      <c r="T951" s="231">
        <f>S951*H951</f>
        <v>0</v>
      </c>
      <c r="U951" s="39"/>
      <c r="V951" s="39"/>
      <c r="W951" s="39"/>
      <c r="X951" s="39"/>
      <c r="Y951" s="39"/>
      <c r="Z951" s="39"/>
      <c r="AA951" s="39"/>
      <c r="AB951" s="39"/>
      <c r="AC951" s="39"/>
      <c r="AD951" s="39"/>
      <c r="AE951" s="39"/>
      <c r="AR951" s="232" t="s">
        <v>187</v>
      </c>
      <c r="AT951" s="232" t="s">
        <v>312</v>
      </c>
      <c r="AU951" s="232" t="s">
        <v>85</v>
      </c>
      <c r="AY951" s="18" t="s">
        <v>133</v>
      </c>
      <c r="BE951" s="233">
        <f>IF(N951="základní",J951,0)</f>
        <v>0</v>
      </c>
      <c r="BF951" s="233">
        <f>IF(N951="snížená",J951,0)</f>
        <v>0</v>
      </c>
      <c r="BG951" s="233">
        <f>IF(N951="zákl. přenesená",J951,0)</f>
        <v>0</v>
      </c>
      <c r="BH951" s="233">
        <f>IF(N951="sníž. přenesená",J951,0)</f>
        <v>0</v>
      </c>
      <c r="BI951" s="233">
        <f>IF(N951="nulová",J951,0)</f>
        <v>0</v>
      </c>
      <c r="BJ951" s="18" t="s">
        <v>83</v>
      </c>
      <c r="BK951" s="233">
        <f>ROUND(I951*H951,2)</f>
        <v>0</v>
      </c>
      <c r="BL951" s="18" t="s">
        <v>139</v>
      </c>
      <c r="BM951" s="232" t="s">
        <v>1689</v>
      </c>
    </row>
    <row r="952" s="14" customFormat="1">
      <c r="A952" s="14"/>
      <c r="B952" s="245"/>
      <c r="C952" s="246"/>
      <c r="D952" s="236" t="s">
        <v>141</v>
      </c>
      <c r="E952" s="247" t="s">
        <v>1</v>
      </c>
      <c r="F952" s="248" t="s">
        <v>1690</v>
      </c>
      <c r="G952" s="246"/>
      <c r="H952" s="249">
        <v>11</v>
      </c>
      <c r="I952" s="250"/>
      <c r="J952" s="246"/>
      <c r="K952" s="246"/>
      <c r="L952" s="251"/>
      <c r="M952" s="252"/>
      <c r="N952" s="253"/>
      <c r="O952" s="253"/>
      <c r="P952" s="253"/>
      <c r="Q952" s="253"/>
      <c r="R952" s="253"/>
      <c r="S952" s="253"/>
      <c r="T952" s="254"/>
      <c r="U952" s="14"/>
      <c r="V952" s="14"/>
      <c r="W952" s="14"/>
      <c r="X952" s="14"/>
      <c r="Y952" s="14"/>
      <c r="Z952" s="14"/>
      <c r="AA952" s="14"/>
      <c r="AB952" s="14"/>
      <c r="AC952" s="14"/>
      <c r="AD952" s="14"/>
      <c r="AE952" s="14"/>
      <c r="AT952" s="255" t="s">
        <v>141</v>
      </c>
      <c r="AU952" s="255" t="s">
        <v>85</v>
      </c>
      <c r="AV952" s="14" t="s">
        <v>85</v>
      </c>
      <c r="AW952" s="14" t="s">
        <v>32</v>
      </c>
      <c r="AX952" s="14" t="s">
        <v>83</v>
      </c>
      <c r="AY952" s="255" t="s">
        <v>133</v>
      </c>
    </row>
    <row r="953" s="2" customFormat="1" ht="24.15" customHeight="1">
      <c r="A953" s="39"/>
      <c r="B953" s="40"/>
      <c r="C953" s="220" t="s">
        <v>1691</v>
      </c>
      <c r="D953" s="220" t="s">
        <v>135</v>
      </c>
      <c r="E953" s="221" t="s">
        <v>1692</v>
      </c>
      <c r="F953" s="222" t="s">
        <v>1693</v>
      </c>
      <c r="G953" s="223" t="s">
        <v>440</v>
      </c>
      <c r="H953" s="224">
        <v>7</v>
      </c>
      <c r="I953" s="225"/>
      <c r="J953" s="226">
        <f>ROUND(I953*H953,2)</f>
        <v>0</v>
      </c>
      <c r="K953" s="227"/>
      <c r="L953" s="45"/>
      <c r="M953" s="228" t="s">
        <v>1</v>
      </c>
      <c r="N953" s="229" t="s">
        <v>40</v>
      </c>
      <c r="O953" s="92"/>
      <c r="P953" s="230">
        <f>O953*H953</f>
        <v>0</v>
      </c>
      <c r="Q953" s="230">
        <v>0</v>
      </c>
      <c r="R953" s="230">
        <f>Q953*H953</f>
        <v>0</v>
      </c>
      <c r="S953" s="230">
        <v>0</v>
      </c>
      <c r="T953" s="231">
        <f>S953*H953</f>
        <v>0</v>
      </c>
      <c r="U953" s="39"/>
      <c r="V953" s="39"/>
      <c r="W953" s="39"/>
      <c r="X953" s="39"/>
      <c r="Y953" s="39"/>
      <c r="Z953" s="39"/>
      <c r="AA953" s="39"/>
      <c r="AB953" s="39"/>
      <c r="AC953" s="39"/>
      <c r="AD953" s="39"/>
      <c r="AE953" s="39"/>
      <c r="AR953" s="232" t="s">
        <v>139</v>
      </c>
      <c r="AT953" s="232" t="s">
        <v>135</v>
      </c>
      <c r="AU953" s="232" t="s">
        <v>85</v>
      </c>
      <c r="AY953" s="18" t="s">
        <v>133</v>
      </c>
      <c r="BE953" s="233">
        <f>IF(N953="základní",J953,0)</f>
        <v>0</v>
      </c>
      <c r="BF953" s="233">
        <f>IF(N953="snížená",J953,0)</f>
        <v>0</v>
      </c>
      <c r="BG953" s="233">
        <f>IF(N953="zákl. přenesená",J953,0)</f>
        <v>0</v>
      </c>
      <c r="BH953" s="233">
        <f>IF(N953="sníž. přenesená",J953,0)</f>
        <v>0</v>
      </c>
      <c r="BI953" s="233">
        <f>IF(N953="nulová",J953,0)</f>
        <v>0</v>
      </c>
      <c r="BJ953" s="18" t="s">
        <v>83</v>
      </c>
      <c r="BK953" s="233">
        <f>ROUND(I953*H953,2)</f>
        <v>0</v>
      </c>
      <c r="BL953" s="18" t="s">
        <v>139</v>
      </c>
      <c r="BM953" s="232" t="s">
        <v>1694</v>
      </c>
    </row>
    <row r="954" s="13" customFormat="1">
      <c r="A954" s="13"/>
      <c r="B954" s="234"/>
      <c r="C954" s="235"/>
      <c r="D954" s="236" t="s">
        <v>141</v>
      </c>
      <c r="E954" s="237" t="s">
        <v>1</v>
      </c>
      <c r="F954" s="238" t="s">
        <v>1695</v>
      </c>
      <c r="G954" s="235"/>
      <c r="H954" s="237" t="s">
        <v>1</v>
      </c>
      <c r="I954" s="239"/>
      <c r="J954" s="235"/>
      <c r="K954" s="235"/>
      <c r="L954" s="240"/>
      <c r="M954" s="241"/>
      <c r="N954" s="242"/>
      <c r="O954" s="242"/>
      <c r="P954" s="242"/>
      <c r="Q954" s="242"/>
      <c r="R954" s="242"/>
      <c r="S954" s="242"/>
      <c r="T954" s="243"/>
      <c r="U954" s="13"/>
      <c r="V954" s="13"/>
      <c r="W954" s="13"/>
      <c r="X954" s="13"/>
      <c r="Y954" s="13"/>
      <c r="Z954" s="13"/>
      <c r="AA954" s="13"/>
      <c r="AB954" s="13"/>
      <c r="AC954" s="13"/>
      <c r="AD954" s="13"/>
      <c r="AE954" s="13"/>
      <c r="AT954" s="244" t="s">
        <v>141</v>
      </c>
      <c r="AU954" s="244" t="s">
        <v>85</v>
      </c>
      <c r="AV954" s="13" t="s">
        <v>83</v>
      </c>
      <c r="AW954" s="13" t="s">
        <v>32</v>
      </c>
      <c r="AX954" s="13" t="s">
        <v>75</v>
      </c>
      <c r="AY954" s="244" t="s">
        <v>133</v>
      </c>
    </row>
    <row r="955" s="14" customFormat="1">
      <c r="A955" s="14"/>
      <c r="B955" s="245"/>
      <c r="C955" s="246"/>
      <c r="D955" s="236" t="s">
        <v>141</v>
      </c>
      <c r="E955" s="247" t="s">
        <v>1</v>
      </c>
      <c r="F955" s="248" t="s">
        <v>83</v>
      </c>
      <c r="G955" s="246"/>
      <c r="H955" s="249">
        <v>1</v>
      </c>
      <c r="I955" s="250"/>
      <c r="J955" s="246"/>
      <c r="K955" s="246"/>
      <c r="L955" s="251"/>
      <c r="M955" s="252"/>
      <c r="N955" s="253"/>
      <c r="O955" s="253"/>
      <c r="P955" s="253"/>
      <c r="Q955" s="253"/>
      <c r="R955" s="253"/>
      <c r="S955" s="253"/>
      <c r="T955" s="254"/>
      <c r="U955" s="14"/>
      <c r="V955" s="14"/>
      <c r="W955" s="14"/>
      <c r="X955" s="14"/>
      <c r="Y955" s="14"/>
      <c r="Z955" s="14"/>
      <c r="AA955" s="14"/>
      <c r="AB955" s="14"/>
      <c r="AC955" s="14"/>
      <c r="AD955" s="14"/>
      <c r="AE955" s="14"/>
      <c r="AT955" s="255" t="s">
        <v>141</v>
      </c>
      <c r="AU955" s="255" t="s">
        <v>85</v>
      </c>
      <c r="AV955" s="14" t="s">
        <v>85</v>
      </c>
      <c r="AW955" s="14" t="s">
        <v>32</v>
      </c>
      <c r="AX955" s="14" t="s">
        <v>75</v>
      </c>
      <c r="AY955" s="255" t="s">
        <v>133</v>
      </c>
    </row>
    <row r="956" s="13" customFormat="1">
      <c r="A956" s="13"/>
      <c r="B956" s="234"/>
      <c r="C956" s="235"/>
      <c r="D956" s="236" t="s">
        <v>141</v>
      </c>
      <c r="E956" s="237" t="s">
        <v>1</v>
      </c>
      <c r="F956" s="238" t="s">
        <v>1696</v>
      </c>
      <c r="G956" s="235"/>
      <c r="H956" s="237" t="s">
        <v>1</v>
      </c>
      <c r="I956" s="239"/>
      <c r="J956" s="235"/>
      <c r="K956" s="235"/>
      <c r="L956" s="240"/>
      <c r="M956" s="241"/>
      <c r="N956" s="242"/>
      <c r="O956" s="242"/>
      <c r="P956" s="242"/>
      <c r="Q956" s="242"/>
      <c r="R956" s="242"/>
      <c r="S956" s="242"/>
      <c r="T956" s="243"/>
      <c r="U956" s="13"/>
      <c r="V956" s="13"/>
      <c r="W956" s="13"/>
      <c r="X956" s="13"/>
      <c r="Y956" s="13"/>
      <c r="Z956" s="13"/>
      <c r="AA956" s="13"/>
      <c r="AB956" s="13"/>
      <c r="AC956" s="13"/>
      <c r="AD956" s="13"/>
      <c r="AE956" s="13"/>
      <c r="AT956" s="244" t="s">
        <v>141</v>
      </c>
      <c r="AU956" s="244" t="s">
        <v>85</v>
      </c>
      <c r="AV956" s="13" t="s">
        <v>83</v>
      </c>
      <c r="AW956" s="13" t="s">
        <v>32</v>
      </c>
      <c r="AX956" s="13" t="s">
        <v>75</v>
      </c>
      <c r="AY956" s="244" t="s">
        <v>133</v>
      </c>
    </row>
    <row r="957" s="14" customFormat="1">
      <c r="A957" s="14"/>
      <c r="B957" s="245"/>
      <c r="C957" s="246"/>
      <c r="D957" s="236" t="s">
        <v>141</v>
      </c>
      <c r="E957" s="247" t="s">
        <v>1</v>
      </c>
      <c r="F957" s="248" t="s">
        <v>83</v>
      </c>
      <c r="G957" s="246"/>
      <c r="H957" s="249">
        <v>1</v>
      </c>
      <c r="I957" s="250"/>
      <c r="J957" s="246"/>
      <c r="K957" s="246"/>
      <c r="L957" s="251"/>
      <c r="M957" s="252"/>
      <c r="N957" s="253"/>
      <c r="O957" s="253"/>
      <c r="P957" s="253"/>
      <c r="Q957" s="253"/>
      <c r="R957" s="253"/>
      <c r="S957" s="253"/>
      <c r="T957" s="254"/>
      <c r="U957" s="14"/>
      <c r="V957" s="14"/>
      <c r="W957" s="14"/>
      <c r="X957" s="14"/>
      <c r="Y957" s="14"/>
      <c r="Z957" s="14"/>
      <c r="AA957" s="14"/>
      <c r="AB957" s="14"/>
      <c r="AC957" s="14"/>
      <c r="AD957" s="14"/>
      <c r="AE957" s="14"/>
      <c r="AT957" s="255" t="s">
        <v>141</v>
      </c>
      <c r="AU957" s="255" t="s">
        <v>85</v>
      </c>
      <c r="AV957" s="14" t="s">
        <v>85</v>
      </c>
      <c r="AW957" s="14" t="s">
        <v>32</v>
      </c>
      <c r="AX957" s="14" t="s">
        <v>75</v>
      </c>
      <c r="AY957" s="255" t="s">
        <v>133</v>
      </c>
    </row>
    <row r="958" s="13" customFormat="1">
      <c r="A958" s="13"/>
      <c r="B958" s="234"/>
      <c r="C958" s="235"/>
      <c r="D958" s="236" t="s">
        <v>141</v>
      </c>
      <c r="E958" s="237" t="s">
        <v>1</v>
      </c>
      <c r="F958" s="238" t="s">
        <v>1697</v>
      </c>
      <c r="G958" s="235"/>
      <c r="H958" s="237" t="s">
        <v>1</v>
      </c>
      <c r="I958" s="239"/>
      <c r="J958" s="235"/>
      <c r="K958" s="235"/>
      <c r="L958" s="240"/>
      <c r="M958" s="241"/>
      <c r="N958" s="242"/>
      <c r="O958" s="242"/>
      <c r="P958" s="242"/>
      <c r="Q958" s="242"/>
      <c r="R958" s="242"/>
      <c r="S958" s="242"/>
      <c r="T958" s="243"/>
      <c r="U958" s="13"/>
      <c r="V958" s="13"/>
      <c r="W958" s="13"/>
      <c r="X958" s="13"/>
      <c r="Y958" s="13"/>
      <c r="Z958" s="13"/>
      <c r="AA958" s="13"/>
      <c r="AB958" s="13"/>
      <c r="AC958" s="13"/>
      <c r="AD958" s="13"/>
      <c r="AE958" s="13"/>
      <c r="AT958" s="244" t="s">
        <v>141</v>
      </c>
      <c r="AU958" s="244" t="s">
        <v>85</v>
      </c>
      <c r="AV958" s="13" t="s">
        <v>83</v>
      </c>
      <c r="AW958" s="13" t="s">
        <v>32</v>
      </c>
      <c r="AX958" s="13" t="s">
        <v>75</v>
      </c>
      <c r="AY958" s="244" t="s">
        <v>133</v>
      </c>
    </row>
    <row r="959" s="14" customFormat="1">
      <c r="A959" s="14"/>
      <c r="B959" s="245"/>
      <c r="C959" s="246"/>
      <c r="D959" s="236" t="s">
        <v>141</v>
      </c>
      <c r="E959" s="247" t="s">
        <v>1</v>
      </c>
      <c r="F959" s="248" t="s">
        <v>83</v>
      </c>
      <c r="G959" s="246"/>
      <c r="H959" s="249">
        <v>1</v>
      </c>
      <c r="I959" s="250"/>
      <c r="J959" s="246"/>
      <c r="K959" s="246"/>
      <c r="L959" s="251"/>
      <c r="M959" s="252"/>
      <c r="N959" s="253"/>
      <c r="O959" s="253"/>
      <c r="P959" s="253"/>
      <c r="Q959" s="253"/>
      <c r="R959" s="253"/>
      <c r="S959" s="253"/>
      <c r="T959" s="254"/>
      <c r="U959" s="14"/>
      <c r="V959" s="14"/>
      <c r="W959" s="14"/>
      <c r="X959" s="14"/>
      <c r="Y959" s="14"/>
      <c r="Z959" s="14"/>
      <c r="AA959" s="14"/>
      <c r="AB959" s="14"/>
      <c r="AC959" s="14"/>
      <c r="AD959" s="14"/>
      <c r="AE959" s="14"/>
      <c r="AT959" s="255" t="s">
        <v>141</v>
      </c>
      <c r="AU959" s="255" t="s">
        <v>85</v>
      </c>
      <c r="AV959" s="14" t="s">
        <v>85</v>
      </c>
      <c r="AW959" s="14" t="s">
        <v>32</v>
      </c>
      <c r="AX959" s="14" t="s">
        <v>75</v>
      </c>
      <c r="AY959" s="255" t="s">
        <v>133</v>
      </c>
    </row>
    <row r="960" s="13" customFormat="1">
      <c r="A960" s="13"/>
      <c r="B960" s="234"/>
      <c r="C960" s="235"/>
      <c r="D960" s="236" t="s">
        <v>141</v>
      </c>
      <c r="E960" s="237" t="s">
        <v>1</v>
      </c>
      <c r="F960" s="238" t="s">
        <v>1698</v>
      </c>
      <c r="G960" s="235"/>
      <c r="H960" s="237" t="s">
        <v>1</v>
      </c>
      <c r="I960" s="239"/>
      <c r="J960" s="235"/>
      <c r="K960" s="235"/>
      <c r="L960" s="240"/>
      <c r="M960" s="241"/>
      <c r="N960" s="242"/>
      <c r="O960" s="242"/>
      <c r="P960" s="242"/>
      <c r="Q960" s="242"/>
      <c r="R960" s="242"/>
      <c r="S960" s="242"/>
      <c r="T960" s="243"/>
      <c r="U960" s="13"/>
      <c r="V960" s="13"/>
      <c r="W960" s="13"/>
      <c r="X960" s="13"/>
      <c r="Y960" s="13"/>
      <c r="Z960" s="13"/>
      <c r="AA960" s="13"/>
      <c r="AB960" s="13"/>
      <c r="AC960" s="13"/>
      <c r="AD960" s="13"/>
      <c r="AE960" s="13"/>
      <c r="AT960" s="244" t="s">
        <v>141</v>
      </c>
      <c r="AU960" s="244" t="s">
        <v>85</v>
      </c>
      <c r="AV960" s="13" t="s">
        <v>83</v>
      </c>
      <c r="AW960" s="13" t="s">
        <v>32</v>
      </c>
      <c r="AX960" s="13" t="s">
        <v>75</v>
      </c>
      <c r="AY960" s="244" t="s">
        <v>133</v>
      </c>
    </row>
    <row r="961" s="14" customFormat="1">
      <c r="A961" s="14"/>
      <c r="B961" s="245"/>
      <c r="C961" s="246"/>
      <c r="D961" s="236" t="s">
        <v>141</v>
      </c>
      <c r="E961" s="247" t="s">
        <v>1</v>
      </c>
      <c r="F961" s="248" t="s">
        <v>83</v>
      </c>
      <c r="G961" s="246"/>
      <c r="H961" s="249">
        <v>1</v>
      </c>
      <c r="I961" s="250"/>
      <c r="J961" s="246"/>
      <c r="K961" s="246"/>
      <c r="L961" s="251"/>
      <c r="M961" s="252"/>
      <c r="N961" s="253"/>
      <c r="O961" s="253"/>
      <c r="P961" s="253"/>
      <c r="Q961" s="253"/>
      <c r="R961" s="253"/>
      <c r="S961" s="253"/>
      <c r="T961" s="254"/>
      <c r="U961" s="14"/>
      <c r="V961" s="14"/>
      <c r="W961" s="14"/>
      <c r="X961" s="14"/>
      <c r="Y961" s="14"/>
      <c r="Z961" s="14"/>
      <c r="AA961" s="14"/>
      <c r="AB961" s="14"/>
      <c r="AC961" s="14"/>
      <c r="AD961" s="14"/>
      <c r="AE961" s="14"/>
      <c r="AT961" s="255" t="s">
        <v>141</v>
      </c>
      <c r="AU961" s="255" t="s">
        <v>85</v>
      </c>
      <c r="AV961" s="14" t="s">
        <v>85</v>
      </c>
      <c r="AW961" s="14" t="s">
        <v>32</v>
      </c>
      <c r="AX961" s="14" t="s">
        <v>75</v>
      </c>
      <c r="AY961" s="255" t="s">
        <v>133</v>
      </c>
    </row>
    <row r="962" s="13" customFormat="1">
      <c r="A962" s="13"/>
      <c r="B962" s="234"/>
      <c r="C962" s="235"/>
      <c r="D962" s="236" t="s">
        <v>141</v>
      </c>
      <c r="E962" s="237" t="s">
        <v>1</v>
      </c>
      <c r="F962" s="238" t="s">
        <v>1699</v>
      </c>
      <c r="G962" s="235"/>
      <c r="H962" s="237" t="s">
        <v>1</v>
      </c>
      <c r="I962" s="239"/>
      <c r="J962" s="235"/>
      <c r="K962" s="235"/>
      <c r="L962" s="240"/>
      <c r="M962" s="241"/>
      <c r="N962" s="242"/>
      <c r="O962" s="242"/>
      <c r="P962" s="242"/>
      <c r="Q962" s="242"/>
      <c r="R962" s="242"/>
      <c r="S962" s="242"/>
      <c r="T962" s="243"/>
      <c r="U962" s="13"/>
      <c r="V962" s="13"/>
      <c r="W962" s="13"/>
      <c r="X962" s="13"/>
      <c r="Y962" s="13"/>
      <c r="Z962" s="13"/>
      <c r="AA962" s="13"/>
      <c r="AB962" s="13"/>
      <c r="AC962" s="13"/>
      <c r="AD962" s="13"/>
      <c r="AE962" s="13"/>
      <c r="AT962" s="244" t="s">
        <v>141</v>
      </c>
      <c r="AU962" s="244" t="s">
        <v>85</v>
      </c>
      <c r="AV962" s="13" t="s">
        <v>83</v>
      </c>
      <c r="AW962" s="13" t="s">
        <v>32</v>
      </c>
      <c r="AX962" s="13" t="s">
        <v>75</v>
      </c>
      <c r="AY962" s="244" t="s">
        <v>133</v>
      </c>
    </row>
    <row r="963" s="14" customFormat="1">
      <c r="A963" s="14"/>
      <c r="B963" s="245"/>
      <c r="C963" s="246"/>
      <c r="D963" s="236" t="s">
        <v>141</v>
      </c>
      <c r="E963" s="247" t="s">
        <v>1</v>
      </c>
      <c r="F963" s="248" t="s">
        <v>83</v>
      </c>
      <c r="G963" s="246"/>
      <c r="H963" s="249">
        <v>1</v>
      </c>
      <c r="I963" s="250"/>
      <c r="J963" s="246"/>
      <c r="K963" s="246"/>
      <c r="L963" s="251"/>
      <c r="M963" s="252"/>
      <c r="N963" s="253"/>
      <c r="O963" s="253"/>
      <c r="P963" s="253"/>
      <c r="Q963" s="253"/>
      <c r="R963" s="253"/>
      <c r="S963" s="253"/>
      <c r="T963" s="254"/>
      <c r="U963" s="14"/>
      <c r="V963" s="14"/>
      <c r="W963" s="14"/>
      <c r="X963" s="14"/>
      <c r="Y963" s="14"/>
      <c r="Z963" s="14"/>
      <c r="AA963" s="14"/>
      <c r="AB963" s="14"/>
      <c r="AC963" s="14"/>
      <c r="AD963" s="14"/>
      <c r="AE963" s="14"/>
      <c r="AT963" s="255" t="s">
        <v>141</v>
      </c>
      <c r="AU963" s="255" t="s">
        <v>85</v>
      </c>
      <c r="AV963" s="14" t="s">
        <v>85</v>
      </c>
      <c r="AW963" s="14" t="s">
        <v>32</v>
      </c>
      <c r="AX963" s="14" t="s">
        <v>75</v>
      </c>
      <c r="AY963" s="255" t="s">
        <v>133</v>
      </c>
    </row>
    <row r="964" s="13" customFormat="1">
      <c r="A964" s="13"/>
      <c r="B964" s="234"/>
      <c r="C964" s="235"/>
      <c r="D964" s="236" t="s">
        <v>141</v>
      </c>
      <c r="E964" s="237" t="s">
        <v>1</v>
      </c>
      <c r="F964" s="238" t="s">
        <v>1700</v>
      </c>
      <c r="G964" s="235"/>
      <c r="H964" s="237" t="s">
        <v>1</v>
      </c>
      <c r="I964" s="239"/>
      <c r="J964" s="235"/>
      <c r="K964" s="235"/>
      <c r="L964" s="240"/>
      <c r="M964" s="241"/>
      <c r="N964" s="242"/>
      <c r="O964" s="242"/>
      <c r="P964" s="242"/>
      <c r="Q964" s="242"/>
      <c r="R964" s="242"/>
      <c r="S964" s="242"/>
      <c r="T964" s="243"/>
      <c r="U964" s="13"/>
      <c r="V964" s="13"/>
      <c r="W964" s="13"/>
      <c r="X964" s="13"/>
      <c r="Y964" s="13"/>
      <c r="Z964" s="13"/>
      <c r="AA964" s="13"/>
      <c r="AB964" s="13"/>
      <c r="AC964" s="13"/>
      <c r="AD964" s="13"/>
      <c r="AE964" s="13"/>
      <c r="AT964" s="244" t="s">
        <v>141</v>
      </c>
      <c r="AU964" s="244" t="s">
        <v>85</v>
      </c>
      <c r="AV964" s="13" t="s">
        <v>83</v>
      </c>
      <c r="AW964" s="13" t="s">
        <v>32</v>
      </c>
      <c r="AX964" s="13" t="s">
        <v>75</v>
      </c>
      <c r="AY964" s="244" t="s">
        <v>133</v>
      </c>
    </row>
    <row r="965" s="14" customFormat="1">
      <c r="A965" s="14"/>
      <c r="B965" s="245"/>
      <c r="C965" s="246"/>
      <c r="D965" s="236" t="s">
        <v>141</v>
      </c>
      <c r="E965" s="247" t="s">
        <v>1</v>
      </c>
      <c r="F965" s="248" t="s">
        <v>83</v>
      </c>
      <c r="G965" s="246"/>
      <c r="H965" s="249">
        <v>1</v>
      </c>
      <c r="I965" s="250"/>
      <c r="J965" s="246"/>
      <c r="K965" s="246"/>
      <c r="L965" s="251"/>
      <c r="M965" s="252"/>
      <c r="N965" s="253"/>
      <c r="O965" s="253"/>
      <c r="P965" s="253"/>
      <c r="Q965" s="253"/>
      <c r="R965" s="253"/>
      <c r="S965" s="253"/>
      <c r="T965" s="254"/>
      <c r="U965" s="14"/>
      <c r="V965" s="14"/>
      <c r="W965" s="14"/>
      <c r="X965" s="14"/>
      <c r="Y965" s="14"/>
      <c r="Z965" s="14"/>
      <c r="AA965" s="14"/>
      <c r="AB965" s="14"/>
      <c r="AC965" s="14"/>
      <c r="AD965" s="14"/>
      <c r="AE965" s="14"/>
      <c r="AT965" s="255" t="s">
        <v>141</v>
      </c>
      <c r="AU965" s="255" t="s">
        <v>85</v>
      </c>
      <c r="AV965" s="14" t="s">
        <v>85</v>
      </c>
      <c r="AW965" s="14" t="s">
        <v>32</v>
      </c>
      <c r="AX965" s="14" t="s">
        <v>75</v>
      </c>
      <c r="AY965" s="255" t="s">
        <v>133</v>
      </c>
    </row>
    <row r="966" s="13" customFormat="1">
      <c r="A966" s="13"/>
      <c r="B966" s="234"/>
      <c r="C966" s="235"/>
      <c r="D966" s="236" t="s">
        <v>141</v>
      </c>
      <c r="E966" s="237" t="s">
        <v>1</v>
      </c>
      <c r="F966" s="238" t="s">
        <v>1701</v>
      </c>
      <c r="G966" s="235"/>
      <c r="H966" s="237" t="s">
        <v>1</v>
      </c>
      <c r="I966" s="239"/>
      <c r="J966" s="235"/>
      <c r="K966" s="235"/>
      <c r="L966" s="240"/>
      <c r="M966" s="241"/>
      <c r="N966" s="242"/>
      <c r="O966" s="242"/>
      <c r="P966" s="242"/>
      <c r="Q966" s="242"/>
      <c r="R966" s="242"/>
      <c r="S966" s="242"/>
      <c r="T966" s="243"/>
      <c r="U966" s="13"/>
      <c r="V966" s="13"/>
      <c r="W966" s="13"/>
      <c r="X966" s="13"/>
      <c r="Y966" s="13"/>
      <c r="Z966" s="13"/>
      <c r="AA966" s="13"/>
      <c r="AB966" s="13"/>
      <c r="AC966" s="13"/>
      <c r="AD966" s="13"/>
      <c r="AE966" s="13"/>
      <c r="AT966" s="244" t="s">
        <v>141</v>
      </c>
      <c r="AU966" s="244" t="s">
        <v>85</v>
      </c>
      <c r="AV966" s="13" t="s">
        <v>83</v>
      </c>
      <c r="AW966" s="13" t="s">
        <v>32</v>
      </c>
      <c r="AX966" s="13" t="s">
        <v>75</v>
      </c>
      <c r="AY966" s="244" t="s">
        <v>133</v>
      </c>
    </row>
    <row r="967" s="14" customFormat="1">
      <c r="A967" s="14"/>
      <c r="B967" s="245"/>
      <c r="C967" s="246"/>
      <c r="D967" s="236" t="s">
        <v>141</v>
      </c>
      <c r="E967" s="247" t="s">
        <v>1</v>
      </c>
      <c r="F967" s="248" t="s">
        <v>83</v>
      </c>
      <c r="G967" s="246"/>
      <c r="H967" s="249">
        <v>1</v>
      </c>
      <c r="I967" s="250"/>
      <c r="J967" s="246"/>
      <c r="K967" s="246"/>
      <c r="L967" s="251"/>
      <c r="M967" s="252"/>
      <c r="N967" s="253"/>
      <c r="O967" s="253"/>
      <c r="P967" s="253"/>
      <c r="Q967" s="253"/>
      <c r="R967" s="253"/>
      <c r="S967" s="253"/>
      <c r="T967" s="254"/>
      <c r="U967" s="14"/>
      <c r="V967" s="14"/>
      <c r="W967" s="14"/>
      <c r="X967" s="14"/>
      <c r="Y967" s="14"/>
      <c r="Z967" s="14"/>
      <c r="AA967" s="14"/>
      <c r="AB967" s="14"/>
      <c r="AC967" s="14"/>
      <c r="AD967" s="14"/>
      <c r="AE967" s="14"/>
      <c r="AT967" s="255" t="s">
        <v>141</v>
      </c>
      <c r="AU967" s="255" t="s">
        <v>85</v>
      </c>
      <c r="AV967" s="14" t="s">
        <v>85</v>
      </c>
      <c r="AW967" s="14" t="s">
        <v>32</v>
      </c>
      <c r="AX967" s="14" t="s">
        <v>75</v>
      </c>
      <c r="AY967" s="255" t="s">
        <v>133</v>
      </c>
    </row>
    <row r="968" s="15" customFormat="1">
      <c r="A968" s="15"/>
      <c r="B968" s="256"/>
      <c r="C968" s="257"/>
      <c r="D968" s="236" t="s">
        <v>141</v>
      </c>
      <c r="E968" s="258" t="s">
        <v>1</v>
      </c>
      <c r="F968" s="259" t="s">
        <v>152</v>
      </c>
      <c r="G968" s="257"/>
      <c r="H968" s="260">
        <v>7</v>
      </c>
      <c r="I968" s="261"/>
      <c r="J968" s="257"/>
      <c r="K968" s="257"/>
      <c r="L968" s="262"/>
      <c r="M968" s="263"/>
      <c r="N968" s="264"/>
      <c r="O968" s="264"/>
      <c r="P968" s="264"/>
      <c r="Q968" s="264"/>
      <c r="R968" s="264"/>
      <c r="S968" s="264"/>
      <c r="T968" s="265"/>
      <c r="U968" s="15"/>
      <c r="V968" s="15"/>
      <c r="W968" s="15"/>
      <c r="X968" s="15"/>
      <c r="Y968" s="15"/>
      <c r="Z968" s="15"/>
      <c r="AA968" s="15"/>
      <c r="AB968" s="15"/>
      <c r="AC968" s="15"/>
      <c r="AD968" s="15"/>
      <c r="AE968" s="15"/>
      <c r="AT968" s="266" t="s">
        <v>141</v>
      </c>
      <c r="AU968" s="266" t="s">
        <v>85</v>
      </c>
      <c r="AV968" s="15" t="s">
        <v>139</v>
      </c>
      <c r="AW968" s="15" t="s">
        <v>32</v>
      </c>
      <c r="AX968" s="15" t="s">
        <v>83</v>
      </c>
      <c r="AY968" s="266" t="s">
        <v>133</v>
      </c>
    </row>
    <row r="969" s="2" customFormat="1" ht="16.5" customHeight="1">
      <c r="A969" s="39"/>
      <c r="B969" s="40"/>
      <c r="C969" s="278" t="s">
        <v>1702</v>
      </c>
      <c r="D969" s="278" t="s">
        <v>312</v>
      </c>
      <c r="E969" s="279" t="s">
        <v>1703</v>
      </c>
      <c r="F969" s="280" t="s">
        <v>1704</v>
      </c>
      <c r="G969" s="281" t="s">
        <v>440</v>
      </c>
      <c r="H969" s="282">
        <v>7</v>
      </c>
      <c r="I969" s="283"/>
      <c r="J969" s="284">
        <f>ROUND(I969*H969,2)</f>
        <v>0</v>
      </c>
      <c r="K969" s="285"/>
      <c r="L969" s="286"/>
      <c r="M969" s="287" t="s">
        <v>1</v>
      </c>
      <c r="N969" s="288" t="s">
        <v>40</v>
      </c>
      <c r="O969" s="92"/>
      <c r="P969" s="230">
        <f>O969*H969</f>
        <v>0</v>
      </c>
      <c r="Q969" s="230">
        <v>0.00072000000000000005</v>
      </c>
      <c r="R969" s="230">
        <f>Q969*H969</f>
        <v>0.0050400000000000002</v>
      </c>
      <c r="S969" s="230">
        <v>0</v>
      </c>
      <c r="T969" s="231">
        <f>S969*H969</f>
        <v>0</v>
      </c>
      <c r="U969" s="39"/>
      <c r="V969" s="39"/>
      <c r="W969" s="39"/>
      <c r="X969" s="39"/>
      <c r="Y969" s="39"/>
      <c r="Z969" s="39"/>
      <c r="AA969" s="39"/>
      <c r="AB969" s="39"/>
      <c r="AC969" s="39"/>
      <c r="AD969" s="39"/>
      <c r="AE969" s="39"/>
      <c r="AR969" s="232" t="s">
        <v>187</v>
      </c>
      <c r="AT969" s="232" t="s">
        <v>312</v>
      </c>
      <c r="AU969" s="232" t="s">
        <v>85</v>
      </c>
      <c r="AY969" s="18" t="s">
        <v>133</v>
      </c>
      <c r="BE969" s="233">
        <f>IF(N969="základní",J969,0)</f>
        <v>0</v>
      </c>
      <c r="BF969" s="233">
        <f>IF(N969="snížená",J969,0)</f>
        <v>0</v>
      </c>
      <c r="BG969" s="233">
        <f>IF(N969="zákl. přenesená",J969,0)</f>
        <v>0</v>
      </c>
      <c r="BH969" s="233">
        <f>IF(N969="sníž. přenesená",J969,0)</f>
        <v>0</v>
      </c>
      <c r="BI969" s="233">
        <f>IF(N969="nulová",J969,0)</f>
        <v>0</v>
      </c>
      <c r="BJ969" s="18" t="s">
        <v>83</v>
      </c>
      <c r="BK969" s="233">
        <f>ROUND(I969*H969,2)</f>
        <v>0</v>
      </c>
      <c r="BL969" s="18" t="s">
        <v>139</v>
      </c>
      <c r="BM969" s="232" t="s">
        <v>1705</v>
      </c>
    </row>
    <row r="970" s="14" customFormat="1">
      <c r="A970" s="14"/>
      <c r="B970" s="245"/>
      <c r="C970" s="246"/>
      <c r="D970" s="236" t="s">
        <v>141</v>
      </c>
      <c r="E970" s="247" t="s">
        <v>1</v>
      </c>
      <c r="F970" s="248" t="s">
        <v>1681</v>
      </c>
      <c r="G970" s="246"/>
      <c r="H970" s="249">
        <v>7</v>
      </c>
      <c r="I970" s="250"/>
      <c r="J970" s="246"/>
      <c r="K970" s="246"/>
      <c r="L970" s="251"/>
      <c r="M970" s="252"/>
      <c r="N970" s="253"/>
      <c r="O970" s="253"/>
      <c r="P970" s="253"/>
      <c r="Q970" s="253"/>
      <c r="R970" s="253"/>
      <c r="S970" s="253"/>
      <c r="T970" s="254"/>
      <c r="U970" s="14"/>
      <c r="V970" s="14"/>
      <c r="W970" s="14"/>
      <c r="X970" s="14"/>
      <c r="Y970" s="14"/>
      <c r="Z970" s="14"/>
      <c r="AA970" s="14"/>
      <c r="AB970" s="14"/>
      <c r="AC970" s="14"/>
      <c r="AD970" s="14"/>
      <c r="AE970" s="14"/>
      <c r="AT970" s="255" t="s">
        <v>141</v>
      </c>
      <c r="AU970" s="255" t="s">
        <v>85</v>
      </c>
      <c r="AV970" s="14" t="s">
        <v>85</v>
      </c>
      <c r="AW970" s="14" t="s">
        <v>32</v>
      </c>
      <c r="AX970" s="14" t="s">
        <v>83</v>
      </c>
      <c r="AY970" s="255" t="s">
        <v>133</v>
      </c>
    </row>
    <row r="971" s="2" customFormat="1" ht="24.15" customHeight="1">
      <c r="A971" s="39"/>
      <c r="B971" s="40"/>
      <c r="C971" s="220" t="s">
        <v>1706</v>
      </c>
      <c r="D971" s="220" t="s">
        <v>135</v>
      </c>
      <c r="E971" s="221" t="s">
        <v>1707</v>
      </c>
      <c r="F971" s="222" t="s">
        <v>1708</v>
      </c>
      <c r="G971" s="223" t="s">
        <v>440</v>
      </c>
      <c r="H971" s="224">
        <v>485</v>
      </c>
      <c r="I971" s="225"/>
      <c r="J971" s="226">
        <f>ROUND(I971*H971,2)</f>
        <v>0</v>
      </c>
      <c r="K971" s="227"/>
      <c r="L971" s="45"/>
      <c r="M971" s="228" t="s">
        <v>1</v>
      </c>
      <c r="N971" s="229" t="s">
        <v>40</v>
      </c>
      <c r="O971" s="92"/>
      <c r="P971" s="230">
        <f>O971*H971</f>
        <v>0</v>
      </c>
      <c r="Q971" s="230">
        <v>0</v>
      </c>
      <c r="R971" s="230">
        <f>Q971*H971</f>
        <v>0</v>
      </c>
      <c r="S971" s="230">
        <v>0</v>
      </c>
      <c r="T971" s="231">
        <f>S971*H971</f>
        <v>0</v>
      </c>
      <c r="U971" s="39"/>
      <c r="V971" s="39"/>
      <c r="W971" s="39"/>
      <c r="X971" s="39"/>
      <c r="Y971" s="39"/>
      <c r="Z971" s="39"/>
      <c r="AA971" s="39"/>
      <c r="AB971" s="39"/>
      <c r="AC971" s="39"/>
      <c r="AD971" s="39"/>
      <c r="AE971" s="39"/>
      <c r="AR971" s="232" t="s">
        <v>139</v>
      </c>
      <c r="AT971" s="232" t="s">
        <v>135</v>
      </c>
      <c r="AU971" s="232" t="s">
        <v>85</v>
      </c>
      <c r="AY971" s="18" t="s">
        <v>133</v>
      </c>
      <c r="BE971" s="233">
        <f>IF(N971="základní",J971,0)</f>
        <v>0</v>
      </c>
      <c r="BF971" s="233">
        <f>IF(N971="snížená",J971,0)</f>
        <v>0</v>
      </c>
      <c r="BG971" s="233">
        <f>IF(N971="zákl. přenesená",J971,0)</f>
        <v>0</v>
      </c>
      <c r="BH971" s="233">
        <f>IF(N971="sníž. přenesená",J971,0)</f>
        <v>0</v>
      </c>
      <c r="BI971" s="233">
        <f>IF(N971="nulová",J971,0)</f>
        <v>0</v>
      </c>
      <c r="BJ971" s="18" t="s">
        <v>83</v>
      </c>
      <c r="BK971" s="233">
        <f>ROUND(I971*H971,2)</f>
        <v>0</v>
      </c>
      <c r="BL971" s="18" t="s">
        <v>139</v>
      </c>
      <c r="BM971" s="232" t="s">
        <v>1709</v>
      </c>
    </row>
    <row r="972" s="13" customFormat="1">
      <c r="A972" s="13"/>
      <c r="B972" s="234"/>
      <c r="C972" s="235"/>
      <c r="D972" s="236" t="s">
        <v>141</v>
      </c>
      <c r="E972" s="237" t="s">
        <v>1</v>
      </c>
      <c r="F972" s="238" t="s">
        <v>1549</v>
      </c>
      <c r="G972" s="235"/>
      <c r="H972" s="237" t="s">
        <v>1</v>
      </c>
      <c r="I972" s="239"/>
      <c r="J972" s="235"/>
      <c r="K972" s="235"/>
      <c r="L972" s="240"/>
      <c r="M972" s="241"/>
      <c r="N972" s="242"/>
      <c r="O972" s="242"/>
      <c r="P972" s="242"/>
      <c r="Q972" s="242"/>
      <c r="R972" s="242"/>
      <c r="S972" s="242"/>
      <c r="T972" s="243"/>
      <c r="U972" s="13"/>
      <c r="V972" s="13"/>
      <c r="W972" s="13"/>
      <c r="X972" s="13"/>
      <c r="Y972" s="13"/>
      <c r="Z972" s="13"/>
      <c r="AA972" s="13"/>
      <c r="AB972" s="13"/>
      <c r="AC972" s="13"/>
      <c r="AD972" s="13"/>
      <c r="AE972" s="13"/>
      <c r="AT972" s="244" t="s">
        <v>141</v>
      </c>
      <c r="AU972" s="244" t="s">
        <v>85</v>
      </c>
      <c r="AV972" s="13" t="s">
        <v>83</v>
      </c>
      <c r="AW972" s="13" t="s">
        <v>32</v>
      </c>
      <c r="AX972" s="13" t="s">
        <v>75</v>
      </c>
      <c r="AY972" s="244" t="s">
        <v>133</v>
      </c>
    </row>
    <row r="973" s="14" customFormat="1">
      <c r="A973" s="14"/>
      <c r="B973" s="245"/>
      <c r="C973" s="246"/>
      <c r="D973" s="236" t="s">
        <v>141</v>
      </c>
      <c r="E973" s="247" t="s">
        <v>1</v>
      </c>
      <c r="F973" s="248" t="s">
        <v>1710</v>
      </c>
      <c r="G973" s="246"/>
      <c r="H973" s="249">
        <v>34</v>
      </c>
      <c r="I973" s="250"/>
      <c r="J973" s="246"/>
      <c r="K973" s="246"/>
      <c r="L973" s="251"/>
      <c r="M973" s="252"/>
      <c r="N973" s="253"/>
      <c r="O973" s="253"/>
      <c r="P973" s="253"/>
      <c r="Q973" s="253"/>
      <c r="R973" s="253"/>
      <c r="S973" s="253"/>
      <c r="T973" s="254"/>
      <c r="U973" s="14"/>
      <c r="V973" s="14"/>
      <c r="W973" s="14"/>
      <c r="X973" s="14"/>
      <c r="Y973" s="14"/>
      <c r="Z973" s="14"/>
      <c r="AA973" s="14"/>
      <c r="AB973" s="14"/>
      <c r="AC973" s="14"/>
      <c r="AD973" s="14"/>
      <c r="AE973" s="14"/>
      <c r="AT973" s="255" t="s">
        <v>141</v>
      </c>
      <c r="AU973" s="255" t="s">
        <v>85</v>
      </c>
      <c r="AV973" s="14" t="s">
        <v>85</v>
      </c>
      <c r="AW973" s="14" t="s">
        <v>32</v>
      </c>
      <c r="AX973" s="14" t="s">
        <v>75</v>
      </c>
      <c r="AY973" s="255" t="s">
        <v>133</v>
      </c>
    </row>
    <row r="974" s="13" customFormat="1">
      <c r="A974" s="13"/>
      <c r="B974" s="234"/>
      <c r="C974" s="235"/>
      <c r="D974" s="236" t="s">
        <v>141</v>
      </c>
      <c r="E974" s="237" t="s">
        <v>1</v>
      </c>
      <c r="F974" s="238" t="s">
        <v>1550</v>
      </c>
      <c r="G974" s="235"/>
      <c r="H974" s="237" t="s">
        <v>1</v>
      </c>
      <c r="I974" s="239"/>
      <c r="J974" s="235"/>
      <c r="K974" s="235"/>
      <c r="L974" s="240"/>
      <c r="M974" s="241"/>
      <c r="N974" s="242"/>
      <c r="O974" s="242"/>
      <c r="P974" s="242"/>
      <c r="Q974" s="242"/>
      <c r="R974" s="242"/>
      <c r="S974" s="242"/>
      <c r="T974" s="243"/>
      <c r="U974" s="13"/>
      <c r="V974" s="13"/>
      <c r="W974" s="13"/>
      <c r="X974" s="13"/>
      <c r="Y974" s="13"/>
      <c r="Z974" s="13"/>
      <c r="AA974" s="13"/>
      <c r="AB974" s="13"/>
      <c r="AC974" s="13"/>
      <c r="AD974" s="13"/>
      <c r="AE974" s="13"/>
      <c r="AT974" s="244" t="s">
        <v>141</v>
      </c>
      <c r="AU974" s="244" t="s">
        <v>85</v>
      </c>
      <c r="AV974" s="13" t="s">
        <v>83</v>
      </c>
      <c r="AW974" s="13" t="s">
        <v>32</v>
      </c>
      <c r="AX974" s="13" t="s">
        <v>75</v>
      </c>
      <c r="AY974" s="244" t="s">
        <v>133</v>
      </c>
    </row>
    <row r="975" s="14" customFormat="1">
      <c r="A975" s="14"/>
      <c r="B975" s="245"/>
      <c r="C975" s="246"/>
      <c r="D975" s="236" t="s">
        <v>141</v>
      </c>
      <c r="E975" s="247" t="s">
        <v>1</v>
      </c>
      <c r="F975" s="248" t="s">
        <v>1711</v>
      </c>
      <c r="G975" s="246"/>
      <c r="H975" s="249">
        <v>19</v>
      </c>
      <c r="I975" s="250"/>
      <c r="J975" s="246"/>
      <c r="K975" s="246"/>
      <c r="L975" s="251"/>
      <c r="M975" s="252"/>
      <c r="N975" s="253"/>
      <c r="O975" s="253"/>
      <c r="P975" s="253"/>
      <c r="Q975" s="253"/>
      <c r="R975" s="253"/>
      <c r="S975" s="253"/>
      <c r="T975" s="254"/>
      <c r="U975" s="14"/>
      <c r="V975" s="14"/>
      <c r="W975" s="14"/>
      <c r="X975" s="14"/>
      <c r="Y975" s="14"/>
      <c r="Z975" s="14"/>
      <c r="AA975" s="14"/>
      <c r="AB975" s="14"/>
      <c r="AC975" s="14"/>
      <c r="AD975" s="14"/>
      <c r="AE975" s="14"/>
      <c r="AT975" s="255" t="s">
        <v>141</v>
      </c>
      <c r="AU975" s="255" t="s">
        <v>85</v>
      </c>
      <c r="AV975" s="14" t="s">
        <v>85</v>
      </c>
      <c r="AW975" s="14" t="s">
        <v>32</v>
      </c>
      <c r="AX975" s="14" t="s">
        <v>75</v>
      </c>
      <c r="AY975" s="255" t="s">
        <v>133</v>
      </c>
    </row>
    <row r="976" s="13" customFormat="1">
      <c r="A976" s="13"/>
      <c r="B976" s="234"/>
      <c r="C976" s="235"/>
      <c r="D976" s="236" t="s">
        <v>141</v>
      </c>
      <c r="E976" s="237" t="s">
        <v>1</v>
      </c>
      <c r="F976" s="238" t="s">
        <v>1551</v>
      </c>
      <c r="G976" s="235"/>
      <c r="H976" s="237" t="s">
        <v>1</v>
      </c>
      <c r="I976" s="239"/>
      <c r="J976" s="235"/>
      <c r="K976" s="235"/>
      <c r="L976" s="240"/>
      <c r="M976" s="241"/>
      <c r="N976" s="242"/>
      <c r="O976" s="242"/>
      <c r="P976" s="242"/>
      <c r="Q976" s="242"/>
      <c r="R976" s="242"/>
      <c r="S976" s="242"/>
      <c r="T976" s="243"/>
      <c r="U976" s="13"/>
      <c r="V976" s="13"/>
      <c r="W976" s="13"/>
      <c r="X976" s="13"/>
      <c r="Y976" s="13"/>
      <c r="Z976" s="13"/>
      <c r="AA976" s="13"/>
      <c r="AB976" s="13"/>
      <c r="AC976" s="13"/>
      <c r="AD976" s="13"/>
      <c r="AE976" s="13"/>
      <c r="AT976" s="244" t="s">
        <v>141</v>
      </c>
      <c r="AU976" s="244" t="s">
        <v>85</v>
      </c>
      <c r="AV976" s="13" t="s">
        <v>83</v>
      </c>
      <c r="AW976" s="13" t="s">
        <v>32</v>
      </c>
      <c r="AX976" s="13" t="s">
        <v>75</v>
      </c>
      <c r="AY976" s="244" t="s">
        <v>133</v>
      </c>
    </row>
    <row r="977" s="14" customFormat="1">
      <c r="A977" s="14"/>
      <c r="B977" s="245"/>
      <c r="C977" s="246"/>
      <c r="D977" s="236" t="s">
        <v>141</v>
      </c>
      <c r="E977" s="247" t="s">
        <v>1</v>
      </c>
      <c r="F977" s="248" t="s">
        <v>1712</v>
      </c>
      <c r="G977" s="246"/>
      <c r="H977" s="249">
        <v>25</v>
      </c>
      <c r="I977" s="250"/>
      <c r="J977" s="246"/>
      <c r="K977" s="246"/>
      <c r="L977" s="251"/>
      <c r="M977" s="252"/>
      <c r="N977" s="253"/>
      <c r="O977" s="253"/>
      <c r="P977" s="253"/>
      <c r="Q977" s="253"/>
      <c r="R977" s="253"/>
      <c r="S977" s="253"/>
      <c r="T977" s="254"/>
      <c r="U977" s="14"/>
      <c r="V977" s="14"/>
      <c r="W977" s="14"/>
      <c r="X977" s="14"/>
      <c r="Y977" s="14"/>
      <c r="Z977" s="14"/>
      <c r="AA977" s="14"/>
      <c r="AB977" s="14"/>
      <c r="AC977" s="14"/>
      <c r="AD977" s="14"/>
      <c r="AE977" s="14"/>
      <c r="AT977" s="255" t="s">
        <v>141</v>
      </c>
      <c r="AU977" s="255" t="s">
        <v>85</v>
      </c>
      <c r="AV977" s="14" t="s">
        <v>85</v>
      </c>
      <c r="AW977" s="14" t="s">
        <v>32</v>
      </c>
      <c r="AX977" s="14" t="s">
        <v>75</v>
      </c>
      <c r="AY977" s="255" t="s">
        <v>133</v>
      </c>
    </row>
    <row r="978" s="13" customFormat="1">
      <c r="A978" s="13"/>
      <c r="B978" s="234"/>
      <c r="C978" s="235"/>
      <c r="D978" s="236" t="s">
        <v>141</v>
      </c>
      <c r="E978" s="237" t="s">
        <v>1</v>
      </c>
      <c r="F978" s="238" t="s">
        <v>1553</v>
      </c>
      <c r="G978" s="235"/>
      <c r="H978" s="237" t="s">
        <v>1</v>
      </c>
      <c r="I978" s="239"/>
      <c r="J978" s="235"/>
      <c r="K978" s="235"/>
      <c r="L978" s="240"/>
      <c r="M978" s="241"/>
      <c r="N978" s="242"/>
      <c r="O978" s="242"/>
      <c r="P978" s="242"/>
      <c r="Q978" s="242"/>
      <c r="R978" s="242"/>
      <c r="S978" s="242"/>
      <c r="T978" s="243"/>
      <c r="U978" s="13"/>
      <c r="V978" s="13"/>
      <c r="W978" s="13"/>
      <c r="X978" s="13"/>
      <c r="Y978" s="13"/>
      <c r="Z978" s="13"/>
      <c r="AA978" s="13"/>
      <c r="AB978" s="13"/>
      <c r="AC978" s="13"/>
      <c r="AD978" s="13"/>
      <c r="AE978" s="13"/>
      <c r="AT978" s="244" t="s">
        <v>141</v>
      </c>
      <c r="AU978" s="244" t="s">
        <v>85</v>
      </c>
      <c r="AV978" s="13" t="s">
        <v>83</v>
      </c>
      <c r="AW978" s="13" t="s">
        <v>32</v>
      </c>
      <c r="AX978" s="13" t="s">
        <v>75</v>
      </c>
      <c r="AY978" s="244" t="s">
        <v>133</v>
      </c>
    </row>
    <row r="979" s="14" customFormat="1">
      <c r="A979" s="14"/>
      <c r="B979" s="245"/>
      <c r="C979" s="246"/>
      <c r="D979" s="236" t="s">
        <v>141</v>
      </c>
      <c r="E979" s="247" t="s">
        <v>1</v>
      </c>
      <c r="F979" s="248" t="s">
        <v>1713</v>
      </c>
      <c r="G979" s="246"/>
      <c r="H979" s="249">
        <v>31</v>
      </c>
      <c r="I979" s="250"/>
      <c r="J979" s="246"/>
      <c r="K979" s="246"/>
      <c r="L979" s="251"/>
      <c r="M979" s="252"/>
      <c r="N979" s="253"/>
      <c r="O979" s="253"/>
      <c r="P979" s="253"/>
      <c r="Q979" s="253"/>
      <c r="R979" s="253"/>
      <c r="S979" s="253"/>
      <c r="T979" s="254"/>
      <c r="U979" s="14"/>
      <c r="V979" s="14"/>
      <c r="W979" s="14"/>
      <c r="X979" s="14"/>
      <c r="Y979" s="14"/>
      <c r="Z979" s="14"/>
      <c r="AA979" s="14"/>
      <c r="AB979" s="14"/>
      <c r="AC979" s="14"/>
      <c r="AD979" s="14"/>
      <c r="AE979" s="14"/>
      <c r="AT979" s="255" t="s">
        <v>141</v>
      </c>
      <c r="AU979" s="255" t="s">
        <v>85</v>
      </c>
      <c r="AV979" s="14" t="s">
        <v>85</v>
      </c>
      <c r="AW979" s="14" t="s">
        <v>32</v>
      </c>
      <c r="AX979" s="14" t="s">
        <v>75</v>
      </c>
      <c r="AY979" s="255" t="s">
        <v>133</v>
      </c>
    </row>
    <row r="980" s="13" customFormat="1">
      <c r="A980" s="13"/>
      <c r="B980" s="234"/>
      <c r="C980" s="235"/>
      <c r="D980" s="236" t="s">
        <v>141</v>
      </c>
      <c r="E980" s="237" t="s">
        <v>1</v>
      </c>
      <c r="F980" s="238" t="s">
        <v>1554</v>
      </c>
      <c r="G980" s="235"/>
      <c r="H980" s="237" t="s">
        <v>1</v>
      </c>
      <c r="I980" s="239"/>
      <c r="J980" s="235"/>
      <c r="K980" s="235"/>
      <c r="L980" s="240"/>
      <c r="M980" s="241"/>
      <c r="N980" s="242"/>
      <c r="O980" s="242"/>
      <c r="P980" s="242"/>
      <c r="Q980" s="242"/>
      <c r="R980" s="242"/>
      <c r="S980" s="242"/>
      <c r="T980" s="243"/>
      <c r="U980" s="13"/>
      <c r="V980" s="13"/>
      <c r="W980" s="13"/>
      <c r="X980" s="13"/>
      <c r="Y980" s="13"/>
      <c r="Z980" s="13"/>
      <c r="AA980" s="13"/>
      <c r="AB980" s="13"/>
      <c r="AC980" s="13"/>
      <c r="AD980" s="13"/>
      <c r="AE980" s="13"/>
      <c r="AT980" s="244" t="s">
        <v>141</v>
      </c>
      <c r="AU980" s="244" t="s">
        <v>85</v>
      </c>
      <c r="AV980" s="13" t="s">
        <v>83</v>
      </c>
      <c r="AW980" s="13" t="s">
        <v>32</v>
      </c>
      <c r="AX980" s="13" t="s">
        <v>75</v>
      </c>
      <c r="AY980" s="244" t="s">
        <v>133</v>
      </c>
    </row>
    <row r="981" s="14" customFormat="1">
      <c r="A981" s="14"/>
      <c r="B981" s="245"/>
      <c r="C981" s="246"/>
      <c r="D981" s="236" t="s">
        <v>141</v>
      </c>
      <c r="E981" s="247" t="s">
        <v>1</v>
      </c>
      <c r="F981" s="248" t="s">
        <v>1714</v>
      </c>
      <c r="G981" s="246"/>
      <c r="H981" s="249">
        <v>48</v>
      </c>
      <c r="I981" s="250"/>
      <c r="J981" s="246"/>
      <c r="K981" s="246"/>
      <c r="L981" s="251"/>
      <c r="M981" s="252"/>
      <c r="N981" s="253"/>
      <c r="O981" s="253"/>
      <c r="P981" s="253"/>
      <c r="Q981" s="253"/>
      <c r="R981" s="253"/>
      <c r="S981" s="253"/>
      <c r="T981" s="254"/>
      <c r="U981" s="14"/>
      <c r="V981" s="14"/>
      <c r="W981" s="14"/>
      <c r="X981" s="14"/>
      <c r="Y981" s="14"/>
      <c r="Z981" s="14"/>
      <c r="AA981" s="14"/>
      <c r="AB981" s="14"/>
      <c r="AC981" s="14"/>
      <c r="AD981" s="14"/>
      <c r="AE981" s="14"/>
      <c r="AT981" s="255" t="s">
        <v>141</v>
      </c>
      <c r="AU981" s="255" t="s">
        <v>85</v>
      </c>
      <c r="AV981" s="14" t="s">
        <v>85</v>
      </c>
      <c r="AW981" s="14" t="s">
        <v>32</v>
      </c>
      <c r="AX981" s="14" t="s">
        <v>75</v>
      </c>
      <c r="AY981" s="255" t="s">
        <v>133</v>
      </c>
    </row>
    <row r="982" s="13" customFormat="1">
      <c r="A982" s="13"/>
      <c r="B982" s="234"/>
      <c r="C982" s="235"/>
      <c r="D982" s="236" t="s">
        <v>141</v>
      </c>
      <c r="E982" s="237" t="s">
        <v>1</v>
      </c>
      <c r="F982" s="238" t="s">
        <v>1557</v>
      </c>
      <c r="G982" s="235"/>
      <c r="H982" s="237" t="s">
        <v>1</v>
      </c>
      <c r="I982" s="239"/>
      <c r="J982" s="235"/>
      <c r="K982" s="235"/>
      <c r="L982" s="240"/>
      <c r="M982" s="241"/>
      <c r="N982" s="242"/>
      <c r="O982" s="242"/>
      <c r="P982" s="242"/>
      <c r="Q982" s="242"/>
      <c r="R982" s="242"/>
      <c r="S982" s="242"/>
      <c r="T982" s="243"/>
      <c r="U982" s="13"/>
      <c r="V982" s="13"/>
      <c r="W982" s="13"/>
      <c r="X982" s="13"/>
      <c r="Y982" s="13"/>
      <c r="Z982" s="13"/>
      <c r="AA982" s="13"/>
      <c r="AB982" s="13"/>
      <c r="AC982" s="13"/>
      <c r="AD982" s="13"/>
      <c r="AE982" s="13"/>
      <c r="AT982" s="244" t="s">
        <v>141</v>
      </c>
      <c r="AU982" s="244" t="s">
        <v>85</v>
      </c>
      <c r="AV982" s="13" t="s">
        <v>83</v>
      </c>
      <c r="AW982" s="13" t="s">
        <v>32</v>
      </c>
      <c r="AX982" s="13" t="s">
        <v>75</v>
      </c>
      <c r="AY982" s="244" t="s">
        <v>133</v>
      </c>
    </row>
    <row r="983" s="14" customFormat="1">
      <c r="A983" s="14"/>
      <c r="B983" s="245"/>
      <c r="C983" s="246"/>
      <c r="D983" s="236" t="s">
        <v>141</v>
      </c>
      <c r="E983" s="247" t="s">
        <v>1</v>
      </c>
      <c r="F983" s="248" t="s">
        <v>1715</v>
      </c>
      <c r="G983" s="246"/>
      <c r="H983" s="249">
        <v>134</v>
      </c>
      <c r="I983" s="250"/>
      <c r="J983" s="246"/>
      <c r="K983" s="246"/>
      <c r="L983" s="251"/>
      <c r="M983" s="252"/>
      <c r="N983" s="253"/>
      <c r="O983" s="253"/>
      <c r="P983" s="253"/>
      <c r="Q983" s="253"/>
      <c r="R983" s="253"/>
      <c r="S983" s="253"/>
      <c r="T983" s="254"/>
      <c r="U983" s="14"/>
      <c r="V983" s="14"/>
      <c r="W983" s="14"/>
      <c r="X983" s="14"/>
      <c r="Y983" s="14"/>
      <c r="Z983" s="14"/>
      <c r="AA983" s="14"/>
      <c r="AB983" s="14"/>
      <c r="AC983" s="14"/>
      <c r="AD983" s="14"/>
      <c r="AE983" s="14"/>
      <c r="AT983" s="255" t="s">
        <v>141</v>
      </c>
      <c r="AU983" s="255" t="s">
        <v>85</v>
      </c>
      <c r="AV983" s="14" t="s">
        <v>85</v>
      </c>
      <c r="AW983" s="14" t="s">
        <v>32</v>
      </c>
      <c r="AX983" s="14" t="s">
        <v>75</v>
      </c>
      <c r="AY983" s="255" t="s">
        <v>133</v>
      </c>
    </row>
    <row r="984" s="13" customFormat="1">
      <c r="A984" s="13"/>
      <c r="B984" s="234"/>
      <c r="C984" s="235"/>
      <c r="D984" s="236" t="s">
        <v>141</v>
      </c>
      <c r="E984" s="237" t="s">
        <v>1</v>
      </c>
      <c r="F984" s="238" t="s">
        <v>1563</v>
      </c>
      <c r="G984" s="235"/>
      <c r="H984" s="237" t="s">
        <v>1</v>
      </c>
      <c r="I984" s="239"/>
      <c r="J984" s="235"/>
      <c r="K984" s="235"/>
      <c r="L984" s="240"/>
      <c r="M984" s="241"/>
      <c r="N984" s="242"/>
      <c r="O984" s="242"/>
      <c r="P984" s="242"/>
      <c r="Q984" s="242"/>
      <c r="R984" s="242"/>
      <c r="S984" s="242"/>
      <c r="T984" s="243"/>
      <c r="U984" s="13"/>
      <c r="V984" s="13"/>
      <c r="W984" s="13"/>
      <c r="X984" s="13"/>
      <c r="Y984" s="13"/>
      <c r="Z984" s="13"/>
      <c r="AA984" s="13"/>
      <c r="AB984" s="13"/>
      <c r="AC984" s="13"/>
      <c r="AD984" s="13"/>
      <c r="AE984" s="13"/>
      <c r="AT984" s="244" t="s">
        <v>141</v>
      </c>
      <c r="AU984" s="244" t="s">
        <v>85</v>
      </c>
      <c r="AV984" s="13" t="s">
        <v>83</v>
      </c>
      <c r="AW984" s="13" t="s">
        <v>32</v>
      </c>
      <c r="AX984" s="13" t="s">
        <v>75</v>
      </c>
      <c r="AY984" s="244" t="s">
        <v>133</v>
      </c>
    </row>
    <row r="985" s="14" customFormat="1">
      <c r="A985" s="14"/>
      <c r="B985" s="245"/>
      <c r="C985" s="246"/>
      <c r="D985" s="236" t="s">
        <v>141</v>
      </c>
      <c r="E985" s="247" t="s">
        <v>1</v>
      </c>
      <c r="F985" s="248" t="s">
        <v>1716</v>
      </c>
      <c r="G985" s="246"/>
      <c r="H985" s="249">
        <v>107</v>
      </c>
      <c r="I985" s="250"/>
      <c r="J985" s="246"/>
      <c r="K985" s="246"/>
      <c r="L985" s="251"/>
      <c r="M985" s="252"/>
      <c r="N985" s="253"/>
      <c r="O985" s="253"/>
      <c r="P985" s="253"/>
      <c r="Q985" s="253"/>
      <c r="R985" s="253"/>
      <c r="S985" s="253"/>
      <c r="T985" s="254"/>
      <c r="U985" s="14"/>
      <c r="V985" s="14"/>
      <c r="W985" s="14"/>
      <c r="X985" s="14"/>
      <c r="Y985" s="14"/>
      <c r="Z985" s="14"/>
      <c r="AA985" s="14"/>
      <c r="AB985" s="14"/>
      <c r="AC985" s="14"/>
      <c r="AD985" s="14"/>
      <c r="AE985" s="14"/>
      <c r="AT985" s="255" t="s">
        <v>141</v>
      </c>
      <c r="AU985" s="255" t="s">
        <v>85</v>
      </c>
      <c r="AV985" s="14" t="s">
        <v>85</v>
      </c>
      <c r="AW985" s="14" t="s">
        <v>32</v>
      </c>
      <c r="AX985" s="14" t="s">
        <v>75</v>
      </c>
      <c r="AY985" s="255" t="s">
        <v>133</v>
      </c>
    </row>
    <row r="986" s="13" customFormat="1">
      <c r="A986" s="13"/>
      <c r="B986" s="234"/>
      <c r="C986" s="235"/>
      <c r="D986" s="236" t="s">
        <v>141</v>
      </c>
      <c r="E986" s="237" t="s">
        <v>1</v>
      </c>
      <c r="F986" s="238" t="s">
        <v>1565</v>
      </c>
      <c r="G986" s="235"/>
      <c r="H986" s="237" t="s">
        <v>1</v>
      </c>
      <c r="I986" s="239"/>
      <c r="J986" s="235"/>
      <c r="K986" s="235"/>
      <c r="L986" s="240"/>
      <c r="M986" s="241"/>
      <c r="N986" s="242"/>
      <c r="O986" s="242"/>
      <c r="P986" s="242"/>
      <c r="Q986" s="242"/>
      <c r="R986" s="242"/>
      <c r="S986" s="242"/>
      <c r="T986" s="243"/>
      <c r="U986" s="13"/>
      <c r="V986" s="13"/>
      <c r="W986" s="13"/>
      <c r="X986" s="13"/>
      <c r="Y986" s="13"/>
      <c r="Z986" s="13"/>
      <c r="AA986" s="13"/>
      <c r="AB986" s="13"/>
      <c r="AC986" s="13"/>
      <c r="AD986" s="13"/>
      <c r="AE986" s="13"/>
      <c r="AT986" s="244" t="s">
        <v>141</v>
      </c>
      <c r="AU986" s="244" t="s">
        <v>85</v>
      </c>
      <c r="AV986" s="13" t="s">
        <v>83</v>
      </c>
      <c r="AW986" s="13" t="s">
        <v>32</v>
      </c>
      <c r="AX986" s="13" t="s">
        <v>75</v>
      </c>
      <c r="AY986" s="244" t="s">
        <v>133</v>
      </c>
    </row>
    <row r="987" s="14" customFormat="1">
      <c r="A987" s="14"/>
      <c r="B987" s="245"/>
      <c r="C987" s="246"/>
      <c r="D987" s="236" t="s">
        <v>141</v>
      </c>
      <c r="E987" s="247" t="s">
        <v>1</v>
      </c>
      <c r="F987" s="248" t="s">
        <v>1717</v>
      </c>
      <c r="G987" s="246"/>
      <c r="H987" s="249">
        <v>87</v>
      </c>
      <c r="I987" s="250"/>
      <c r="J987" s="246"/>
      <c r="K987" s="246"/>
      <c r="L987" s="251"/>
      <c r="M987" s="252"/>
      <c r="N987" s="253"/>
      <c r="O987" s="253"/>
      <c r="P987" s="253"/>
      <c r="Q987" s="253"/>
      <c r="R987" s="253"/>
      <c r="S987" s="253"/>
      <c r="T987" s="254"/>
      <c r="U987" s="14"/>
      <c r="V987" s="14"/>
      <c r="W987" s="14"/>
      <c r="X987" s="14"/>
      <c r="Y987" s="14"/>
      <c r="Z987" s="14"/>
      <c r="AA987" s="14"/>
      <c r="AB987" s="14"/>
      <c r="AC987" s="14"/>
      <c r="AD987" s="14"/>
      <c r="AE987" s="14"/>
      <c r="AT987" s="255" t="s">
        <v>141</v>
      </c>
      <c r="AU987" s="255" t="s">
        <v>85</v>
      </c>
      <c r="AV987" s="14" t="s">
        <v>85</v>
      </c>
      <c r="AW987" s="14" t="s">
        <v>32</v>
      </c>
      <c r="AX987" s="14" t="s">
        <v>75</v>
      </c>
      <c r="AY987" s="255" t="s">
        <v>133</v>
      </c>
    </row>
    <row r="988" s="15" customFormat="1">
      <c r="A988" s="15"/>
      <c r="B988" s="256"/>
      <c r="C988" s="257"/>
      <c r="D988" s="236" t="s">
        <v>141</v>
      </c>
      <c r="E988" s="258" t="s">
        <v>1</v>
      </c>
      <c r="F988" s="259" t="s">
        <v>152</v>
      </c>
      <c r="G988" s="257"/>
      <c r="H988" s="260">
        <v>485</v>
      </c>
      <c r="I988" s="261"/>
      <c r="J988" s="257"/>
      <c r="K988" s="257"/>
      <c r="L988" s="262"/>
      <c r="M988" s="263"/>
      <c r="N988" s="264"/>
      <c r="O988" s="264"/>
      <c r="P988" s="264"/>
      <c r="Q988" s="264"/>
      <c r="R988" s="264"/>
      <c r="S988" s="264"/>
      <c r="T988" s="265"/>
      <c r="U988" s="15"/>
      <c r="V988" s="15"/>
      <c r="W988" s="15"/>
      <c r="X988" s="15"/>
      <c r="Y988" s="15"/>
      <c r="Z988" s="15"/>
      <c r="AA988" s="15"/>
      <c r="AB988" s="15"/>
      <c r="AC988" s="15"/>
      <c r="AD988" s="15"/>
      <c r="AE988" s="15"/>
      <c r="AT988" s="266" t="s">
        <v>141</v>
      </c>
      <c r="AU988" s="266" t="s">
        <v>85</v>
      </c>
      <c r="AV988" s="15" t="s">
        <v>139</v>
      </c>
      <c r="AW988" s="15" t="s">
        <v>32</v>
      </c>
      <c r="AX988" s="15" t="s">
        <v>83</v>
      </c>
      <c r="AY988" s="266" t="s">
        <v>133</v>
      </c>
    </row>
    <row r="989" s="2" customFormat="1" ht="16.5" customHeight="1">
      <c r="A989" s="39"/>
      <c r="B989" s="40"/>
      <c r="C989" s="278" t="s">
        <v>1718</v>
      </c>
      <c r="D989" s="278" t="s">
        <v>312</v>
      </c>
      <c r="E989" s="279" t="s">
        <v>1719</v>
      </c>
      <c r="F989" s="280" t="s">
        <v>1720</v>
      </c>
      <c r="G989" s="281" t="s">
        <v>440</v>
      </c>
      <c r="H989" s="282">
        <v>371</v>
      </c>
      <c r="I989" s="283"/>
      <c r="J989" s="284">
        <f>ROUND(I989*H989,2)</f>
        <v>0</v>
      </c>
      <c r="K989" s="285"/>
      <c r="L989" s="286"/>
      <c r="M989" s="287" t="s">
        <v>1</v>
      </c>
      <c r="N989" s="288" t="s">
        <v>40</v>
      </c>
      <c r="O989" s="92"/>
      <c r="P989" s="230">
        <f>O989*H989</f>
        <v>0</v>
      </c>
      <c r="Q989" s="230">
        <v>0.00038999999999999999</v>
      </c>
      <c r="R989" s="230">
        <f>Q989*H989</f>
        <v>0.14468999999999999</v>
      </c>
      <c r="S989" s="230">
        <v>0</v>
      </c>
      <c r="T989" s="231">
        <f>S989*H989</f>
        <v>0</v>
      </c>
      <c r="U989" s="39"/>
      <c r="V989" s="39"/>
      <c r="W989" s="39"/>
      <c r="X989" s="39"/>
      <c r="Y989" s="39"/>
      <c r="Z989" s="39"/>
      <c r="AA989" s="39"/>
      <c r="AB989" s="39"/>
      <c r="AC989" s="39"/>
      <c r="AD989" s="39"/>
      <c r="AE989" s="39"/>
      <c r="AR989" s="232" t="s">
        <v>187</v>
      </c>
      <c r="AT989" s="232" t="s">
        <v>312</v>
      </c>
      <c r="AU989" s="232" t="s">
        <v>85</v>
      </c>
      <c r="AY989" s="18" t="s">
        <v>133</v>
      </c>
      <c r="BE989" s="233">
        <f>IF(N989="základní",J989,0)</f>
        <v>0</v>
      </c>
      <c r="BF989" s="233">
        <f>IF(N989="snížená",J989,0)</f>
        <v>0</v>
      </c>
      <c r="BG989" s="233">
        <f>IF(N989="zákl. přenesená",J989,0)</f>
        <v>0</v>
      </c>
      <c r="BH989" s="233">
        <f>IF(N989="sníž. přenesená",J989,0)</f>
        <v>0</v>
      </c>
      <c r="BI989" s="233">
        <f>IF(N989="nulová",J989,0)</f>
        <v>0</v>
      </c>
      <c r="BJ989" s="18" t="s">
        <v>83</v>
      </c>
      <c r="BK989" s="233">
        <f>ROUND(I989*H989,2)</f>
        <v>0</v>
      </c>
      <c r="BL989" s="18" t="s">
        <v>139</v>
      </c>
      <c r="BM989" s="232" t="s">
        <v>1721</v>
      </c>
    </row>
    <row r="990" s="14" customFormat="1">
      <c r="A990" s="14"/>
      <c r="B990" s="245"/>
      <c r="C990" s="246"/>
      <c r="D990" s="236" t="s">
        <v>141</v>
      </c>
      <c r="E990" s="247" t="s">
        <v>1</v>
      </c>
      <c r="F990" s="248" t="s">
        <v>1722</v>
      </c>
      <c r="G990" s="246"/>
      <c r="H990" s="249">
        <v>371</v>
      </c>
      <c r="I990" s="250"/>
      <c r="J990" s="246"/>
      <c r="K990" s="246"/>
      <c r="L990" s="251"/>
      <c r="M990" s="252"/>
      <c r="N990" s="253"/>
      <c r="O990" s="253"/>
      <c r="P990" s="253"/>
      <c r="Q990" s="253"/>
      <c r="R990" s="253"/>
      <c r="S990" s="253"/>
      <c r="T990" s="254"/>
      <c r="U990" s="14"/>
      <c r="V990" s="14"/>
      <c r="W990" s="14"/>
      <c r="X990" s="14"/>
      <c r="Y990" s="14"/>
      <c r="Z990" s="14"/>
      <c r="AA990" s="14"/>
      <c r="AB990" s="14"/>
      <c r="AC990" s="14"/>
      <c r="AD990" s="14"/>
      <c r="AE990" s="14"/>
      <c r="AT990" s="255" t="s">
        <v>141</v>
      </c>
      <c r="AU990" s="255" t="s">
        <v>85</v>
      </c>
      <c r="AV990" s="14" t="s">
        <v>85</v>
      </c>
      <c r="AW990" s="14" t="s">
        <v>32</v>
      </c>
      <c r="AX990" s="14" t="s">
        <v>83</v>
      </c>
      <c r="AY990" s="255" t="s">
        <v>133</v>
      </c>
    </row>
    <row r="991" s="2" customFormat="1" ht="16.5" customHeight="1">
      <c r="A991" s="39"/>
      <c r="B991" s="40"/>
      <c r="C991" s="278" t="s">
        <v>1723</v>
      </c>
      <c r="D991" s="278" t="s">
        <v>312</v>
      </c>
      <c r="E991" s="279" t="s">
        <v>1724</v>
      </c>
      <c r="F991" s="280" t="s">
        <v>477</v>
      </c>
      <c r="G991" s="281" t="s">
        <v>440</v>
      </c>
      <c r="H991" s="282">
        <v>25</v>
      </c>
      <c r="I991" s="283"/>
      <c r="J991" s="284">
        <f>ROUND(I991*H991,2)</f>
        <v>0</v>
      </c>
      <c r="K991" s="285"/>
      <c r="L991" s="286"/>
      <c r="M991" s="287" t="s">
        <v>1</v>
      </c>
      <c r="N991" s="288" t="s">
        <v>40</v>
      </c>
      <c r="O991" s="92"/>
      <c r="P991" s="230">
        <f>O991*H991</f>
        <v>0</v>
      </c>
      <c r="Q991" s="230">
        <v>0.0014</v>
      </c>
      <c r="R991" s="230">
        <f>Q991*H991</f>
        <v>0.034999999999999996</v>
      </c>
      <c r="S991" s="230">
        <v>0</v>
      </c>
      <c r="T991" s="231">
        <f>S991*H991</f>
        <v>0</v>
      </c>
      <c r="U991" s="39"/>
      <c r="V991" s="39"/>
      <c r="W991" s="39"/>
      <c r="X991" s="39"/>
      <c r="Y991" s="39"/>
      <c r="Z991" s="39"/>
      <c r="AA991" s="39"/>
      <c r="AB991" s="39"/>
      <c r="AC991" s="39"/>
      <c r="AD991" s="39"/>
      <c r="AE991" s="39"/>
      <c r="AR991" s="232" t="s">
        <v>187</v>
      </c>
      <c r="AT991" s="232" t="s">
        <v>312</v>
      </c>
      <c r="AU991" s="232" t="s">
        <v>85</v>
      </c>
      <c r="AY991" s="18" t="s">
        <v>133</v>
      </c>
      <c r="BE991" s="233">
        <f>IF(N991="základní",J991,0)</f>
        <v>0</v>
      </c>
      <c r="BF991" s="233">
        <f>IF(N991="snížená",J991,0)</f>
        <v>0</v>
      </c>
      <c r="BG991" s="233">
        <f>IF(N991="zákl. přenesená",J991,0)</f>
        <v>0</v>
      </c>
      <c r="BH991" s="233">
        <f>IF(N991="sníž. přenesená",J991,0)</f>
        <v>0</v>
      </c>
      <c r="BI991" s="233">
        <f>IF(N991="nulová",J991,0)</f>
        <v>0</v>
      </c>
      <c r="BJ991" s="18" t="s">
        <v>83</v>
      </c>
      <c r="BK991" s="233">
        <f>ROUND(I991*H991,2)</f>
        <v>0</v>
      </c>
      <c r="BL991" s="18" t="s">
        <v>139</v>
      </c>
      <c r="BM991" s="232" t="s">
        <v>1725</v>
      </c>
    </row>
    <row r="992" s="14" customFormat="1">
      <c r="A992" s="14"/>
      <c r="B992" s="245"/>
      <c r="C992" s="246"/>
      <c r="D992" s="236" t="s">
        <v>141</v>
      </c>
      <c r="E992" s="247" t="s">
        <v>1</v>
      </c>
      <c r="F992" s="248" t="s">
        <v>1726</v>
      </c>
      <c r="G992" s="246"/>
      <c r="H992" s="249">
        <v>25</v>
      </c>
      <c r="I992" s="250"/>
      <c r="J992" s="246"/>
      <c r="K992" s="246"/>
      <c r="L992" s="251"/>
      <c r="M992" s="252"/>
      <c r="N992" s="253"/>
      <c r="O992" s="253"/>
      <c r="P992" s="253"/>
      <c r="Q992" s="253"/>
      <c r="R992" s="253"/>
      <c r="S992" s="253"/>
      <c r="T992" s="254"/>
      <c r="U992" s="14"/>
      <c r="V992" s="14"/>
      <c r="W992" s="14"/>
      <c r="X992" s="14"/>
      <c r="Y992" s="14"/>
      <c r="Z992" s="14"/>
      <c r="AA992" s="14"/>
      <c r="AB992" s="14"/>
      <c r="AC992" s="14"/>
      <c r="AD992" s="14"/>
      <c r="AE992" s="14"/>
      <c r="AT992" s="255" t="s">
        <v>141</v>
      </c>
      <c r="AU992" s="255" t="s">
        <v>85</v>
      </c>
      <c r="AV992" s="14" t="s">
        <v>85</v>
      </c>
      <c r="AW992" s="14" t="s">
        <v>32</v>
      </c>
      <c r="AX992" s="14" t="s">
        <v>83</v>
      </c>
      <c r="AY992" s="255" t="s">
        <v>133</v>
      </c>
    </row>
    <row r="993" s="2" customFormat="1" ht="16.5" customHeight="1">
      <c r="A993" s="39"/>
      <c r="B993" s="40"/>
      <c r="C993" s="278" t="s">
        <v>1727</v>
      </c>
      <c r="D993" s="278" t="s">
        <v>312</v>
      </c>
      <c r="E993" s="279" t="s">
        <v>1728</v>
      </c>
      <c r="F993" s="280" t="s">
        <v>1729</v>
      </c>
      <c r="G993" s="281" t="s">
        <v>440</v>
      </c>
      <c r="H993" s="282">
        <v>22</v>
      </c>
      <c r="I993" s="283"/>
      <c r="J993" s="284">
        <f>ROUND(I993*H993,2)</f>
        <v>0</v>
      </c>
      <c r="K993" s="285"/>
      <c r="L993" s="286"/>
      <c r="M993" s="287" t="s">
        <v>1</v>
      </c>
      <c r="N993" s="288" t="s">
        <v>40</v>
      </c>
      <c r="O993" s="92"/>
      <c r="P993" s="230">
        <f>O993*H993</f>
        <v>0</v>
      </c>
      <c r="Q993" s="230">
        <v>0.0014</v>
      </c>
      <c r="R993" s="230">
        <f>Q993*H993</f>
        <v>0.030800000000000001</v>
      </c>
      <c r="S993" s="230">
        <v>0</v>
      </c>
      <c r="T993" s="231">
        <f>S993*H993</f>
        <v>0</v>
      </c>
      <c r="U993" s="39"/>
      <c r="V993" s="39"/>
      <c r="W993" s="39"/>
      <c r="X993" s="39"/>
      <c r="Y993" s="39"/>
      <c r="Z993" s="39"/>
      <c r="AA993" s="39"/>
      <c r="AB993" s="39"/>
      <c r="AC993" s="39"/>
      <c r="AD993" s="39"/>
      <c r="AE993" s="39"/>
      <c r="AR993" s="232" t="s">
        <v>187</v>
      </c>
      <c r="AT993" s="232" t="s">
        <v>312</v>
      </c>
      <c r="AU993" s="232" t="s">
        <v>85</v>
      </c>
      <c r="AY993" s="18" t="s">
        <v>133</v>
      </c>
      <c r="BE993" s="233">
        <f>IF(N993="základní",J993,0)</f>
        <v>0</v>
      </c>
      <c r="BF993" s="233">
        <f>IF(N993="snížená",J993,0)</f>
        <v>0</v>
      </c>
      <c r="BG993" s="233">
        <f>IF(N993="zákl. přenesená",J993,0)</f>
        <v>0</v>
      </c>
      <c r="BH993" s="233">
        <f>IF(N993="sníž. přenesená",J993,0)</f>
        <v>0</v>
      </c>
      <c r="BI993" s="233">
        <f>IF(N993="nulová",J993,0)</f>
        <v>0</v>
      </c>
      <c r="BJ993" s="18" t="s">
        <v>83</v>
      </c>
      <c r="BK993" s="233">
        <f>ROUND(I993*H993,2)</f>
        <v>0</v>
      </c>
      <c r="BL993" s="18" t="s">
        <v>139</v>
      </c>
      <c r="BM993" s="232" t="s">
        <v>1730</v>
      </c>
    </row>
    <row r="994" s="14" customFormat="1">
      <c r="A994" s="14"/>
      <c r="B994" s="245"/>
      <c r="C994" s="246"/>
      <c r="D994" s="236" t="s">
        <v>141</v>
      </c>
      <c r="E994" s="247" t="s">
        <v>1</v>
      </c>
      <c r="F994" s="248" t="s">
        <v>1731</v>
      </c>
      <c r="G994" s="246"/>
      <c r="H994" s="249">
        <v>22</v>
      </c>
      <c r="I994" s="250"/>
      <c r="J994" s="246"/>
      <c r="K994" s="246"/>
      <c r="L994" s="251"/>
      <c r="M994" s="252"/>
      <c r="N994" s="253"/>
      <c r="O994" s="253"/>
      <c r="P994" s="253"/>
      <c r="Q994" s="253"/>
      <c r="R994" s="253"/>
      <c r="S994" s="253"/>
      <c r="T994" s="254"/>
      <c r="U994" s="14"/>
      <c r="V994" s="14"/>
      <c r="W994" s="14"/>
      <c r="X994" s="14"/>
      <c r="Y994" s="14"/>
      <c r="Z994" s="14"/>
      <c r="AA994" s="14"/>
      <c r="AB994" s="14"/>
      <c r="AC994" s="14"/>
      <c r="AD994" s="14"/>
      <c r="AE994" s="14"/>
      <c r="AT994" s="255" t="s">
        <v>141</v>
      </c>
      <c r="AU994" s="255" t="s">
        <v>85</v>
      </c>
      <c r="AV994" s="14" t="s">
        <v>85</v>
      </c>
      <c r="AW994" s="14" t="s">
        <v>32</v>
      </c>
      <c r="AX994" s="14" t="s">
        <v>83</v>
      </c>
      <c r="AY994" s="255" t="s">
        <v>133</v>
      </c>
    </row>
    <row r="995" s="2" customFormat="1" ht="24.9" customHeight="1">
      <c r="A995" s="39"/>
      <c r="B995" s="40"/>
      <c r="C995" s="278" t="s">
        <v>1732</v>
      </c>
      <c r="D995" s="278" t="s">
        <v>312</v>
      </c>
      <c r="E995" s="279" t="s">
        <v>1733</v>
      </c>
      <c r="F995" s="280" t="s">
        <v>1734</v>
      </c>
      <c r="G995" s="281" t="s">
        <v>453</v>
      </c>
      <c r="H995" s="282">
        <v>1</v>
      </c>
      <c r="I995" s="283"/>
      <c r="J995" s="284">
        <f>ROUND(I995*H995,2)</f>
        <v>0</v>
      </c>
      <c r="K995" s="285"/>
      <c r="L995" s="286"/>
      <c r="M995" s="287" t="s">
        <v>1</v>
      </c>
      <c r="N995" s="288" t="s">
        <v>40</v>
      </c>
      <c r="O995" s="92"/>
      <c r="P995" s="230">
        <f>O995*H995</f>
        <v>0</v>
      </c>
      <c r="Q995" s="230">
        <v>0</v>
      </c>
      <c r="R995" s="230">
        <f>Q995*H995</f>
        <v>0</v>
      </c>
      <c r="S995" s="230">
        <v>0</v>
      </c>
      <c r="T995" s="231">
        <f>S995*H995</f>
        <v>0</v>
      </c>
      <c r="U995" s="39"/>
      <c r="V995" s="39"/>
      <c r="W995" s="39"/>
      <c r="X995" s="39"/>
      <c r="Y995" s="39"/>
      <c r="Z995" s="39"/>
      <c r="AA995" s="39"/>
      <c r="AB995" s="39"/>
      <c r="AC995" s="39"/>
      <c r="AD995" s="39"/>
      <c r="AE995" s="39"/>
      <c r="AR995" s="232" t="s">
        <v>187</v>
      </c>
      <c r="AT995" s="232" t="s">
        <v>312</v>
      </c>
      <c r="AU995" s="232" t="s">
        <v>85</v>
      </c>
      <c r="AY995" s="18" t="s">
        <v>133</v>
      </c>
      <c r="BE995" s="233">
        <f>IF(N995="základní",J995,0)</f>
        <v>0</v>
      </c>
      <c r="BF995" s="233">
        <f>IF(N995="snížená",J995,0)</f>
        <v>0</v>
      </c>
      <c r="BG995" s="233">
        <f>IF(N995="zákl. přenesená",J995,0)</f>
        <v>0</v>
      </c>
      <c r="BH995" s="233">
        <f>IF(N995="sníž. přenesená",J995,0)</f>
        <v>0</v>
      </c>
      <c r="BI995" s="233">
        <f>IF(N995="nulová",J995,0)</f>
        <v>0</v>
      </c>
      <c r="BJ995" s="18" t="s">
        <v>83</v>
      </c>
      <c r="BK995" s="233">
        <f>ROUND(I995*H995,2)</f>
        <v>0</v>
      </c>
      <c r="BL995" s="18" t="s">
        <v>139</v>
      </c>
      <c r="BM995" s="232" t="s">
        <v>1735</v>
      </c>
    </row>
    <row r="996" s="14" customFormat="1">
      <c r="A996" s="14"/>
      <c r="B996" s="245"/>
      <c r="C996" s="246"/>
      <c r="D996" s="236" t="s">
        <v>141</v>
      </c>
      <c r="E996" s="247" t="s">
        <v>1</v>
      </c>
      <c r="F996" s="248" t="s">
        <v>83</v>
      </c>
      <c r="G996" s="246"/>
      <c r="H996" s="249">
        <v>1</v>
      </c>
      <c r="I996" s="250"/>
      <c r="J996" s="246"/>
      <c r="K996" s="246"/>
      <c r="L996" s="251"/>
      <c r="M996" s="252"/>
      <c r="N996" s="253"/>
      <c r="O996" s="253"/>
      <c r="P996" s="253"/>
      <c r="Q996" s="253"/>
      <c r="R996" s="253"/>
      <c r="S996" s="253"/>
      <c r="T996" s="254"/>
      <c r="U996" s="14"/>
      <c r="V996" s="14"/>
      <c r="W996" s="14"/>
      <c r="X996" s="14"/>
      <c r="Y996" s="14"/>
      <c r="Z996" s="14"/>
      <c r="AA996" s="14"/>
      <c r="AB996" s="14"/>
      <c r="AC996" s="14"/>
      <c r="AD996" s="14"/>
      <c r="AE996" s="14"/>
      <c r="AT996" s="255" t="s">
        <v>141</v>
      </c>
      <c r="AU996" s="255" t="s">
        <v>85</v>
      </c>
      <c r="AV996" s="14" t="s">
        <v>85</v>
      </c>
      <c r="AW996" s="14" t="s">
        <v>32</v>
      </c>
      <c r="AX996" s="14" t="s">
        <v>83</v>
      </c>
      <c r="AY996" s="255" t="s">
        <v>133</v>
      </c>
    </row>
    <row r="997" s="2" customFormat="1" ht="16.5" customHeight="1">
      <c r="A997" s="39"/>
      <c r="B997" s="40"/>
      <c r="C997" s="278" t="s">
        <v>1736</v>
      </c>
      <c r="D997" s="278" t="s">
        <v>312</v>
      </c>
      <c r="E997" s="279" t="s">
        <v>1737</v>
      </c>
      <c r="F997" s="280" t="s">
        <v>1738</v>
      </c>
      <c r="G997" s="281" t="s">
        <v>440</v>
      </c>
      <c r="H997" s="282">
        <v>4</v>
      </c>
      <c r="I997" s="283"/>
      <c r="J997" s="284">
        <f>ROUND(I997*H997,2)</f>
        <v>0</v>
      </c>
      <c r="K997" s="285"/>
      <c r="L997" s="286"/>
      <c r="M997" s="287" t="s">
        <v>1</v>
      </c>
      <c r="N997" s="288" t="s">
        <v>40</v>
      </c>
      <c r="O997" s="92"/>
      <c r="P997" s="230">
        <f>O997*H997</f>
        <v>0</v>
      </c>
      <c r="Q997" s="230">
        <v>0.0014</v>
      </c>
      <c r="R997" s="230">
        <f>Q997*H997</f>
        <v>0.0055999999999999999</v>
      </c>
      <c r="S997" s="230">
        <v>0</v>
      </c>
      <c r="T997" s="231">
        <f>S997*H997</f>
        <v>0</v>
      </c>
      <c r="U997" s="39"/>
      <c r="V997" s="39"/>
      <c r="W997" s="39"/>
      <c r="X997" s="39"/>
      <c r="Y997" s="39"/>
      <c r="Z997" s="39"/>
      <c r="AA997" s="39"/>
      <c r="AB997" s="39"/>
      <c r="AC997" s="39"/>
      <c r="AD997" s="39"/>
      <c r="AE997" s="39"/>
      <c r="AR997" s="232" t="s">
        <v>187</v>
      </c>
      <c r="AT997" s="232" t="s">
        <v>312</v>
      </c>
      <c r="AU997" s="232" t="s">
        <v>85</v>
      </c>
      <c r="AY997" s="18" t="s">
        <v>133</v>
      </c>
      <c r="BE997" s="233">
        <f>IF(N997="základní",J997,0)</f>
        <v>0</v>
      </c>
      <c r="BF997" s="233">
        <f>IF(N997="snížená",J997,0)</f>
        <v>0</v>
      </c>
      <c r="BG997" s="233">
        <f>IF(N997="zákl. přenesená",J997,0)</f>
        <v>0</v>
      </c>
      <c r="BH997" s="233">
        <f>IF(N997="sníž. přenesená",J997,0)</f>
        <v>0</v>
      </c>
      <c r="BI997" s="233">
        <f>IF(N997="nulová",J997,0)</f>
        <v>0</v>
      </c>
      <c r="BJ997" s="18" t="s">
        <v>83</v>
      </c>
      <c r="BK997" s="233">
        <f>ROUND(I997*H997,2)</f>
        <v>0</v>
      </c>
      <c r="BL997" s="18" t="s">
        <v>139</v>
      </c>
      <c r="BM997" s="232" t="s">
        <v>1739</v>
      </c>
    </row>
    <row r="998" s="14" customFormat="1">
      <c r="A998" s="14"/>
      <c r="B998" s="245"/>
      <c r="C998" s="246"/>
      <c r="D998" s="236" t="s">
        <v>141</v>
      </c>
      <c r="E998" s="247" t="s">
        <v>1</v>
      </c>
      <c r="F998" s="248" t="s">
        <v>1740</v>
      </c>
      <c r="G998" s="246"/>
      <c r="H998" s="249">
        <v>4</v>
      </c>
      <c r="I998" s="250"/>
      <c r="J998" s="246"/>
      <c r="K998" s="246"/>
      <c r="L998" s="251"/>
      <c r="M998" s="252"/>
      <c r="N998" s="253"/>
      <c r="O998" s="253"/>
      <c r="P998" s="253"/>
      <c r="Q998" s="253"/>
      <c r="R998" s="253"/>
      <c r="S998" s="253"/>
      <c r="T998" s="254"/>
      <c r="U998" s="14"/>
      <c r="V998" s="14"/>
      <c r="W998" s="14"/>
      <c r="X998" s="14"/>
      <c r="Y998" s="14"/>
      <c r="Z998" s="14"/>
      <c r="AA998" s="14"/>
      <c r="AB998" s="14"/>
      <c r="AC998" s="14"/>
      <c r="AD998" s="14"/>
      <c r="AE998" s="14"/>
      <c r="AT998" s="255" t="s">
        <v>141</v>
      </c>
      <c r="AU998" s="255" t="s">
        <v>85</v>
      </c>
      <c r="AV998" s="14" t="s">
        <v>85</v>
      </c>
      <c r="AW998" s="14" t="s">
        <v>32</v>
      </c>
      <c r="AX998" s="14" t="s">
        <v>83</v>
      </c>
      <c r="AY998" s="255" t="s">
        <v>133</v>
      </c>
    </row>
    <row r="999" s="2" customFormat="1" ht="16.5" customHeight="1">
      <c r="A999" s="39"/>
      <c r="B999" s="40"/>
      <c r="C999" s="278" t="s">
        <v>1741</v>
      </c>
      <c r="D999" s="278" t="s">
        <v>312</v>
      </c>
      <c r="E999" s="279" t="s">
        <v>1742</v>
      </c>
      <c r="F999" s="280" t="s">
        <v>1743</v>
      </c>
      <c r="G999" s="281" t="s">
        <v>440</v>
      </c>
      <c r="H999" s="282">
        <v>6</v>
      </c>
      <c r="I999" s="283"/>
      <c r="J999" s="284">
        <f>ROUND(I999*H999,2)</f>
        <v>0</v>
      </c>
      <c r="K999" s="285"/>
      <c r="L999" s="286"/>
      <c r="M999" s="287" t="s">
        <v>1</v>
      </c>
      <c r="N999" s="288" t="s">
        <v>40</v>
      </c>
      <c r="O999" s="92"/>
      <c r="P999" s="230">
        <f>O999*H999</f>
        <v>0</v>
      </c>
      <c r="Q999" s="230">
        <v>0.001</v>
      </c>
      <c r="R999" s="230">
        <f>Q999*H999</f>
        <v>0.0060000000000000001</v>
      </c>
      <c r="S999" s="230">
        <v>0</v>
      </c>
      <c r="T999" s="231">
        <f>S999*H999</f>
        <v>0</v>
      </c>
      <c r="U999" s="39"/>
      <c r="V999" s="39"/>
      <c r="W999" s="39"/>
      <c r="X999" s="39"/>
      <c r="Y999" s="39"/>
      <c r="Z999" s="39"/>
      <c r="AA999" s="39"/>
      <c r="AB999" s="39"/>
      <c r="AC999" s="39"/>
      <c r="AD999" s="39"/>
      <c r="AE999" s="39"/>
      <c r="AR999" s="232" t="s">
        <v>187</v>
      </c>
      <c r="AT999" s="232" t="s">
        <v>312</v>
      </c>
      <c r="AU999" s="232" t="s">
        <v>85</v>
      </c>
      <c r="AY999" s="18" t="s">
        <v>133</v>
      </c>
      <c r="BE999" s="233">
        <f>IF(N999="základní",J999,0)</f>
        <v>0</v>
      </c>
      <c r="BF999" s="233">
        <f>IF(N999="snížená",J999,0)</f>
        <v>0</v>
      </c>
      <c r="BG999" s="233">
        <f>IF(N999="zákl. přenesená",J999,0)</f>
        <v>0</v>
      </c>
      <c r="BH999" s="233">
        <f>IF(N999="sníž. přenesená",J999,0)</f>
        <v>0</v>
      </c>
      <c r="BI999" s="233">
        <f>IF(N999="nulová",J999,0)</f>
        <v>0</v>
      </c>
      <c r="BJ999" s="18" t="s">
        <v>83</v>
      </c>
      <c r="BK999" s="233">
        <f>ROUND(I999*H999,2)</f>
        <v>0</v>
      </c>
      <c r="BL999" s="18" t="s">
        <v>139</v>
      </c>
      <c r="BM999" s="232" t="s">
        <v>1744</v>
      </c>
    </row>
    <row r="1000" s="14" customFormat="1">
      <c r="A1000" s="14"/>
      <c r="B1000" s="245"/>
      <c r="C1000" s="246"/>
      <c r="D1000" s="236" t="s">
        <v>141</v>
      </c>
      <c r="E1000" s="247" t="s">
        <v>1</v>
      </c>
      <c r="F1000" s="248" t="s">
        <v>1745</v>
      </c>
      <c r="G1000" s="246"/>
      <c r="H1000" s="249">
        <v>6</v>
      </c>
      <c r="I1000" s="250"/>
      <c r="J1000" s="246"/>
      <c r="K1000" s="246"/>
      <c r="L1000" s="251"/>
      <c r="M1000" s="252"/>
      <c r="N1000" s="253"/>
      <c r="O1000" s="253"/>
      <c r="P1000" s="253"/>
      <c r="Q1000" s="253"/>
      <c r="R1000" s="253"/>
      <c r="S1000" s="253"/>
      <c r="T1000" s="254"/>
      <c r="U1000" s="14"/>
      <c r="V1000" s="14"/>
      <c r="W1000" s="14"/>
      <c r="X1000" s="14"/>
      <c r="Y1000" s="14"/>
      <c r="Z1000" s="14"/>
      <c r="AA1000" s="14"/>
      <c r="AB1000" s="14"/>
      <c r="AC1000" s="14"/>
      <c r="AD1000" s="14"/>
      <c r="AE1000" s="14"/>
      <c r="AT1000" s="255" t="s">
        <v>141</v>
      </c>
      <c r="AU1000" s="255" t="s">
        <v>85</v>
      </c>
      <c r="AV1000" s="14" t="s">
        <v>85</v>
      </c>
      <c r="AW1000" s="14" t="s">
        <v>32</v>
      </c>
      <c r="AX1000" s="14" t="s">
        <v>83</v>
      </c>
      <c r="AY1000" s="255" t="s">
        <v>133</v>
      </c>
    </row>
    <row r="1001" s="2" customFormat="1" ht="16.5" customHeight="1">
      <c r="A1001" s="39"/>
      <c r="B1001" s="40"/>
      <c r="C1001" s="278" t="s">
        <v>1746</v>
      </c>
      <c r="D1001" s="278" t="s">
        <v>312</v>
      </c>
      <c r="E1001" s="279" t="s">
        <v>1747</v>
      </c>
      <c r="F1001" s="280" t="s">
        <v>1748</v>
      </c>
      <c r="G1001" s="281" t="s">
        <v>440</v>
      </c>
      <c r="H1001" s="282">
        <v>56</v>
      </c>
      <c r="I1001" s="283"/>
      <c r="J1001" s="284">
        <f>ROUND(I1001*H1001,2)</f>
        <v>0</v>
      </c>
      <c r="K1001" s="285"/>
      <c r="L1001" s="286"/>
      <c r="M1001" s="287" t="s">
        <v>1</v>
      </c>
      <c r="N1001" s="288" t="s">
        <v>40</v>
      </c>
      <c r="O1001" s="92"/>
      <c r="P1001" s="230">
        <f>O1001*H1001</f>
        <v>0</v>
      </c>
      <c r="Q1001" s="230">
        <v>0.00067000000000000002</v>
      </c>
      <c r="R1001" s="230">
        <f>Q1001*H1001</f>
        <v>0.037519999999999998</v>
      </c>
      <c r="S1001" s="230">
        <v>0</v>
      </c>
      <c r="T1001" s="231">
        <f>S1001*H1001</f>
        <v>0</v>
      </c>
      <c r="U1001" s="39"/>
      <c r="V1001" s="39"/>
      <c r="W1001" s="39"/>
      <c r="X1001" s="39"/>
      <c r="Y1001" s="39"/>
      <c r="Z1001" s="39"/>
      <c r="AA1001" s="39"/>
      <c r="AB1001" s="39"/>
      <c r="AC1001" s="39"/>
      <c r="AD1001" s="39"/>
      <c r="AE1001" s="39"/>
      <c r="AR1001" s="232" t="s">
        <v>187</v>
      </c>
      <c r="AT1001" s="232" t="s">
        <v>312</v>
      </c>
      <c r="AU1001" s="232" t="s">
        <v>85</v>
      </c>
      <c r="AY1001" s="18" t="s">
        <v>133</v>
      </c>
      <c r="BE1001" s="233">
        <f>IF(N1001="základní",J1001,0)</f>
        <v>0</v>
      </c>
      <c r="BF1001" s="233">
        <f>IF(N1001="snížená",J1001,0)</f>
        <v>0</v>
      </c>
      <c r="BG1001" s="233">
        <f>IF(N1001="zákl. přenesená",J1001,0)</f>
        <v>0</v>
      </c>
      <c r="BH1001" s="233">
        <f>IF(N1001="sníž. přenesená",J1001,0)</f>
        <v>0</v>
      </c>
      <c r="BI1001" s="233">
        <f>IF(N1001="nulová",J1001,0)</f>
        <v>0</v>
      </c>
      <c r="BJ1001" s="18" t="s">
        <v>83</v>
      </c>
      <c r="BK1001" s="233">
        <f>ROUND(I1001*H1001,2)</f>
        <v>0</v>
      </c>
      <c r="BL1001" s="18" t="s">
        <v>139</v>
      </c>
      <c r="BM1001" s="232" t="s">
        <v>1749</v>
      </c>
    </row>
    <row r="1002" s="14" customFormat="1">
      <c r="A1002" s="14"/>
      <c r="B1002" s="245"/>
      <c r="C1002" s="246"/>
      <c r="D1002" s="236" t="s">
        <v>141</v>
      </c>
      <c r="E1002" s="247" t="s">
        <v>1</v>
      </c>
      <c r="F1002" s="248" t="s">
        <v>1750</v>
      </c>
      <c r="G1002" s="246"/>
      <c r="H1002" s="249">
        <v>56</v>
      </c>
      <c r="I1002" s="250"/>
      <c r="J1002" s="246"/>
      <c r="K1002" s="246"/>
      <c r="L1002" s="251"/>
      <c r="M1002" s="252"/>
      <c r="N1002" s="253"/>
      <c r="O1002" s="253"/>
      <c r="P1002" s="253"/>
      <c r="Q1002" s="253"/>
      <c r="R1002" s="253"/>
      <c r="S1002" s="253"/>
      <c r="T1002" s="254"/>
      <c r="U1002" s="14"/>
      <c r="V1002" s="14"/>
      <c r="W1002" s="14"/>
      <c r="X1002" s="14"/>
      <c r="Y1002" s="14"/>
      <c r="Z1002" s="14"/>
      <c r="AA1002" s="14"/>
      <c r="AB1002" s="14"/>
      <c r="AC1002" s="14"/>
      <c r="AD1002" s="14"/>
      <c r="AE1002" s="14"/>
      <c r="AT1002" s="255" t="s">
        <v>141</v>
      </c>
      <c r="AU1002" s="255" t="s">
        <v>85</v>
      </c>
      <c r="AV1002" s="14" t="s">
        <v>85</v>
      </c>
      <c r="AW1002" s="14" t="s">
        <v>32</v>
      </c>
      <c r="AX1002" s="14" t="s">
        <v>83</v>
      </c>
      <c r="AY1002" s="255" t="s">
        <v>133</v>
      </c>
    </row>
    <row r="1003" s="2" customFormat="1" ht="24.15" customHeight="1">
      <c r="A1003" s="39"/>
      <c r="B1003" s="40"/>
      <c r="C1003" s="220" t="s">
        <v>1751</v>
      </c>
      <c r="D1003" s="220" t="s">
        <v>135</v>
      </c>
      <c r="E1003" s="221" t="s">
        <v>467</v>
      </c>
      <c r="F1003" s="222" t="s">
        <v>468</v>
      </c>
      <c r="G1003" s="223" t="s">
        <v>440</v>
      </c>
      <c r="H1003" s="224">
        <v>215</v>
      </c>
      <c r="I1003" s="225"/>
      <c r="J1003" s="226">
        <f>ROUND(I1003*H1003,2)</f>
        <v>0</v>
      </c>
      <c r="K1003" s="227"/>
      <c r="L1003" s="45"/>
      <c r="M1003" s="228" t="s">
        <v>1</v>
      </c>
      <c r="N1003" s="229" t="s">
        <v>40</v>
      </c>
      <c r="O1003" s="92"/>
      <c r="P1003" s="230">
        <f>O1003*H1003</f>
        <v>0</v>
      </c>
      <c r="Q1003" s="230">
        <v>0</v>
      </c>
      <c r="R1003" s="230">
        <f>Q1003*H1003</f>
        <v>0</v>
      </c>
      <c r="S1003" s="230">
        <v>0</v>
      </c>
      <c r="T1003" s="231">
        <f>S1003*H1003</f>
        <v>0</v>
      </c>
      <c r="U1003" s="39"/>
      <c r="V1003" s="39"/>
      <c r="W1003" s="39"/>
      <c r="X1003" s="39"/>
      <c r="Y1003" s="39"/>
      <c r="Z1003" s="39"/>
      <c r="AA1003" s="39"/>
      <c r="AB1003" s="39"/>
      <c r="AC1003" s="39"/>
      <c r="AD1003" s="39"/>
      <c r="AE1003" s="39"/>
      <c r="AR1003" s="232" t="s">
        <v>139</v>
      </c>
      <c r="AT1003" s="232" t="s">
        <v>135</v>
      </c>
      <c r="AU1003" s="232" t="s">
        <v>85</v>
      </c>
      <c r="AY1003" s="18" t="s">
        <v>133</v>
      </c>
      <c r="BE1003" s="233">
        <f>IF(N1003="základní",J1003,0)</f>
        <v>0</v>
      </c>
      <c r="BF1003" s="233">
        <f>IF(N1003="snížená",J1003,0)</f>
        <v>0</v>
      </c>
      <c r="BG1003" s="233">
        <f>IF(N1003="zákl. přenesená",J1003,0)</f>
        <v>0</v>
      </c>
      <c r="BH1003" s="233">
        <f>IF(N1003="sníž. přenesená",J1003,0)</f>
        <v>0</v>
      </c>
      <c r="BI1003" s="233">
        <f>IF(N1003="nulová",J1003,0)</f>
        <v>0</v>
      </c>
      <c r="BJ1003" s="18" t="s">
        <v>83</v>
      </c>
      <c r="BK1003" s="233">
        <f>ROUND(I1003*H1003,2)</f>
        <v>0</v>
      </c>
      <c r="BL1003" s="18" t="s">
        <v>139</v>
      </c>
      <c r="BM1003" s="232" t="s">
        <v>1752</v>
      </c>
    </row>
    <row r="1004" s="13" customFormat="1">
      <c r="A1004" s="13"/>
      <c r="B1004" s="234"/>
      <c r="C1004" s="235"/>
      <c r="D1004" s="236" t="s">
        <v>141</v>
      </c>
      <c r="E1004" s="237" t="s">
        <v>1</v>
      </c>
      <c r="F1004" s="238" t="s">
        <v>1753</v>
      </c>
      <c r="G1004" s="235"/>
      <c r="H1004" s="237" t="s">
        <v>1</v>
      </c>
      <c r="I1004" s="239"/>
      <c r="J1004" s="235"/>
      <c r="K1004" s="235"/>
      <c r="L1004" s="240"/>
      <c r="M1004" s="241"/>
      <c r="N1004" s="242"/>
      <c r="O1004" s="242"/>
      <c r="P1004" s="242"/>
      <c r="Q1004" s="242"/>
      <c r="R1004" s="242"/>
      <c r="S1004" s="242"/>
      <c r="T1004" s="243"/>
      <c r="U1004" s="13"/>
      <c r="V1004" s="13"/>
      <c r="W1004" s="13"/>
      <c r="X1004" s="13"/>
      <c r="Y1004" s="13"/>
      <c r="Z1004" s="13"/>
      <c r="AA1004" s="13"/>
      <c r="AB1004" s="13"/>
      <c r="AC1004" s="13"/>
      <c r="AD1004" s="13"/>
      <c r="AE1004" s="13"/>
      <c r="AT1004" s="244" t="s">
        <v>141</v>
      </c>
      <c r="AU1004" s="244" t="s">
        <v>85</v>
      </c>
      <c r="AV1004" s="13" t="s">
        <v>83</v>
      </c>
      <c r="AW1004" s="13" t="s">
        <v>32</v>
      </c>
      <c r="AX1004" s="13" t="s">
        <v>75</v>
      </c>
      <c r="AY1004" s="244" t="s">
        <v>133</v>
      </c>
    </row>
    <row r="1005" s="14" customFormat="1">
      <c r="A1005" s="14"/>
      <c r="B1005" s="245"/>
      <c r="C1005" s="246"/>
      <c r="D1005" s="236" t="s">
        <v>141</v>
      </c>
      <c r="E1005" s="247" t="s">
        <v>1</v>
      </c>
      <c r="F1005" s="248" t="s">
        <v>1754</v>
      </c>
      <c r="G1005" s="246"/>
      <c r="H1005" s="249">
        <v>72</v>
      </c>
      <c r="I1005" s="250"/>
      <c r="J1005" s="246"/>
      <c r="K1005" s="246"/>
      <c r="L1005" s="251"/>
      <c r="M1005" s="252"/>
      <c r="N1005" s="253"/>
      <c r="O1005" s="253"/>
      <c r="P1005" s="253"/>
      <c r="Q1005" s="253"/>
      <c r="R1005" s="253"/>
      <c r="S1005" s="253"/>
      <c r="T1005" s="254"/>
      <c r="U1005" s="14"/>
      <c r="V1005" s="14"/>
      <c r="W1005" s="14"/>
      <c r="X1005" s="14"/>
      <c r="Y1005" s="14"/>
      <c r="Z1005" s="14"/>
      <c r="AA1005" s="14"/>
      <c r="AB1005" s="14"/>
      <c r="AC1005" s="14"/>
      <c r="AD1005" s="14"/>
      <c r="AE1005" s="14"/>
      <c r="AT1005" s="255" t="s">
        <v>141</v>
      </c>
      <c r="AU1005" s="255" t="s">
        <v>85</v>
      </c>
      <c r="AV1005" s="14" t="s">
        <v>85</v>
      </c>
      <c r="AW1005" s="14" t="s">
        <v>32</v>
      </c>
      <c r="AX1005" s="14" t="s">
        <v>75</v>
      </c>
      <c r="AY1005" s="255" t="s">
        <v>133</v>
      </c>
    </row>
    <row r="1006" s="13" customFormat="1">
      <c r="A1006" s="13"/>
      <c r="B1006" s="234"/>
      <c r="C1006" s="235"/>
      <c r="D1006" s="236" t="s">
        <v>141</v>
      </c>
      <c r="E1006" s="237" t="s">
        <v>1</v>
      </c>
      <c r="F1006" s="238" t="s">
        <v>1547</v>
      </c>
      <c r="G1006" s="235"/>
      <c r="H1006" s="237" t="s">
        <v>1</v>
      </c>
      <c r="I1006" s="239"/>
      <c r="J1006" s="235"/>
      <c r="K1006" s="235"/>
      <c r="L1006" s="240"/>
      <c r="M1006" s="241"/>
      <c r="N1006" s="242"/>
      <c r="O1006" s="242"/>
      <c r="P1006" s="242"/>
      <c r="Q1006" s="242"/>
      <c r="R1006" s="242"/>
      <c r="S1006" s="242"/>
      <c r="T1006" s="243"/>
      <c r="U1006" s="13"/>
      <c r="V1006" s="13"/>
      <c r="W1006" s="13"/>
      <c r="X1006" s="13"/>
      <c r="Y1006" s="13"/>
      <c r="Z1006" s="13"/>
      <c r="AA1006" s="13"/>
      <c r="AB1006" s="13"/>
      <c r="AC1006" s="13"/>
      <c r="AD1006" s="13"/>
      <c r="AE1006" s="13"/>
      <c r="AT1006" s="244" t="s">
        <v>141</v>
      </c>
      <c r="AU1006" s="244" t="s">
        <v>85</v>
      </c>
      <c r="AV1006" s="13" t="s">
        <v>83</v>
      </c>
      <c r="AW1006" s="13" t="s">
        <v>32</v>
      </c>
      <c r="AX1006" s="13" t="s">
        <v>75</v>
      </c>
      <c r="AY1006" s="244" t="s">
        <v>133</v>
      </c>
    </row>
    <row r="1007" s="14" customFormat="1">
      <c r="A1007" s="14"/>
      <c r="B1007" s="245"/>
      <c r="C1007" s="246"/>
      <c r="D1007" s="236" t="s">
        <v>141</v>
      </c>
      <c r="E1007" s="247" t="s">
        <v>1</v>
      </c>
      <c r="F1007" s="248" t="s">
        <v>1755</v>
      </c>
      <c r="G1007" s="246"/>
      <c r="H1007" s="249">
        <v>36</v>
      </c>
      <c r="I1007" s="250"/>
      <c r="J1007" s="246"/>
      <c r="K1007" s="246"/>
      <c r="L1007" s="251"/>
      <c r="M1007" s="252"/>
      <c r="N1007" s="253"/>
      <c r="O1007" s="253"/>
      <c r="P1007" s="253"/>
      <c r="Q1007" s="253"/>
      <c r="R1007" s="253"/>
      <c r="S1007" s="253"/>
      <c r="T1007" s="254"/>
      <c r="U1007" s="14"/>
      <c r="V1007" s="14"/>
      <c r="W1007" s="14"/>
      <c r="X1007" s="14"/>
      <c r="Y1007" s="14"/>
      <c r="Z1007" s="14"/>
      <c r="AA1007" s="14"/>
      <c r="AB1007" s="14"/>
      <c r="AC1007" s="14"/>
      <c r="AD1007" s="14"/>
      <c r="AE1007" s="14"/>
      <c r="AT1007" s="255" t="s">
        <v>141</v>
      </c>
      <c r="AU1007" s="255" t="s">
        <v>85</v>
      </c>
      <c r="AV1007" s="14" t="s">
        <v>85</v>
      </c>
      <c r="AW1007" s="14" t="s">
        <v>32</v>
      </c>
      <c r="AX1007" s="14" t="s">
        <v>75</v>
      </c>
      <c r="AY1007" s="255" t="s">
        <v>133</v>
      </c>
    </row>
    <row r="1008" s="13" customFormat="1">
      <c r="A1008" s="13"/>
      <c r="B1008" s="234"/>
      <c r="C1008" s="235"/>
      <c r="D1008" s="236" t="s">
        <v>141</v>
      </c>
      <c r="E1008" s="237" t="s">
        <v>1</v>
      </c>
      <c r="F1008" s="238" t="s">
        <v>1552</v>
      </c>
      <c r="G1008" s="235"/>
      <c r="H1008" s="237" t="s">
        <v>1</v>
      </c>
      <c r="I1008" s="239"/>
      <c r="J1008" s="235"/>
      <c r="K1008" s="235"/>
      <c r="L1008" s="240"/>
      <c r="M1008" s="241"/>
      <c r="N1008" s="242"/>
      <c r="O1008" s="242"/>
      <c r="P1008" s="242"/>
      <c r="Q1008" s="242"/>
      <c r="R1008" s="242"/>
      <c r="S1008" s="242"/>
      <c r="T1008" s="243"/>
      <c r="U1008" s="13"/>
      <c r="V1008" s="13"/>
      <c r="W1008" s="13"/>
      <c r="X1008" s="13"/>
      <c r="Y1008" s="13"/>
      <c r="Z1008" s="13"/>
      <c r="AA1008" s="13"/>
      <c r="AB1008" s="13"/>
      <c r="AC1008" s="13"/>
      <c r="AD1008" s="13"/>
      <c r="AE1008" s="13"/>
      <c r="AT1008" s="244" t="s">
        <v>141</v>
      </c>
      <c r="AU1008" s="244" t="s">
        <v>85</v>
      </c>
      <c r="AV1008" s="13" t="s">
        <v>83</v>
      </c>
      <c r="AW1008" s="13" t="s">
        <v>32</v>
      </c>
      <c r="AX1008" s="13" t="s">
        <v>75</v>
      </c>
      <c r="AY1008" s="244" t="s">
        <v>133</v>
      </c>
    </row>
    <row r="1009" s="14" customFormat="1">
      <c r="A1009" s="14"/>
      <c r="B1009" s="245"/>
      <c r="C1009" s="246"/>
      <c r="D1009" s="236" t="s">
        <v>141</v>
      </c>
      <c r="E1009" s="247" t="s">
        <v>1</v>
      </c>
      <c r="F1009" s="248" t="s">
        <v>1756</v>
      </c>
      <c r="G1009" s="246"/>
      <c r="H1009" s="249">
        <v>43</v>
      </c>
      <c r="I1009" s="250"/>
      <c r="J1009" s="246"/>
      <c r="K1009" s="246"/>
      <c r="L1009" s="251"/>
      <c r="M1009" s="252"/>
      <c r="N1009" s="253"/>
      <c r="O1009" s="253"/>
      <c r="P1009" s="253"/>
      <c r="Q1009" s="253"/>
      <c r="R1009" s="253"/>
      <c r="S1009" s="253"/>
      <c r="T1009" s="254"/>
      <c r="U1009" s="14"/>
      <c r="V1009" s="14"/>
      <c r="W1009" s="14"/>
      <c r="X1009" s="14"/>
      <c r="Y1009" s="14"/>
      <c r="Z1009" s="14"/>
      <c r="AA1009" s="14"/>
      <c r="AB1009" s="14"/>
      <c r="AC1009" s="14"/>
      <c r="AD1009" s="14"/>
      <c r="AE1009" s="14"/>
      <c r="AT1009" s="255" t="s">
        <v>141</v>
      </c>
      <c r="AU1009" s="255" t="s">
        <v>85</v>
      </c>
      <c r="AV1009" s="14" t="s">
        <v>85</v>
      </c>
      <c r="AW1009" s="14" t="s">
        <v>32</v>
      </c>
      <c r="AX1009" s="14" t="s">
        <v>75</v>
      </c>
      <c r="AY1009" s="255" t="s">
        <v>133</v>
      </c>
    </row>
    <row r="1010" s="13" customFormat="1">
      <c r="A1010" s="13"/>
      <c r="B1010" s="234"/>
      <c r="C1010" s="235"/>
      <c r="D1010" s="236" t="s">
        <v>141</v>
      </c>
      <c r="E1010" s="237" t="s">
        <v>1</v>
      </c>
      <c r="F1010" s="238" t="s">
        <v>1555</v>
      </c>
      <c r="G1010" s="235"/>
      <c r="H1010" s="237" t="s">
        <v>1</v>
      </c>
      <c r="I1010" s="239"/>
      <c r="J1010" s="235"/>
      <c r="K1010" s="235"/>
      <c r="L1010" s="240"/>
      <c r="M1010" s="241"/>
      <c r="N1010" s="242"/>
      <c r="O1010" s="242"/>
      <c r="P1010" s="242"/>
      <c r="Q1010" s="242"/>
      <c r="R1010" s="242"/>
      <c r="S1010" s="242"/>
      <c r="T1010" s="243"/>
      <c r="U1010" s="13"/>
      <c r="V1010" s="13"/>
      <c r="W1010" s="13"/>
      <c r="X1010" s="13"/>
      <c r="Y1010" s="13"/>
      <c r="Z1010" s="13"/>
      <c r="AA1010" s="13"/>
      <c r="AB1010" s="13"/>
      <c r="AC1010" s="13"/>
      <c r="AD1010" s="13"/>
      <c r="AE1010" s="13"/>
      <c r="AT1010" s="244" t="s">
        <v>141</v>
      </c>
      <c r="AU1010" s="244" t="s">
        <v>85</v>
      </c>
      <c r="AV1010" s="13" t="s">
        <v>83</v>
      </c>
      <c r="AW1010" s="13" t="s">
        <v>32</v>
      </c>
      <c r="AX1010" s="13" t="s">
        <v>75</v>
      </c>
      <c r="AY1010" s="244" t="s">
        <v>133</v>
      </c>
    </row>
    <row r="1011" s="14" customFormat="1">
      <c r="A1011" s="14"/>
      <c r="B1011" s="245"/>
      <c r="C1011" s="246"/>
      <c r="D1011" s="236" t="s">
        <v>141</v>
      </c>
      <c r="E1011" s="247" t="s">
        <v>1</v>
      </c>
      <c r="F1011" s="248" t="s">
        <v>1757</v>
      </c>
      <c r="G1011" s="246"/>
      <c r="H1011" s="249">
        <v>64</v>
      </c>
      <c r="I1011" s="250"/>
      <c r="J1011" s="246"/>
      <c r="K1011" s="246"/>
      <c r="L1011" s="251"/>
      <c r="M1011" s="252"/>
      <c r="N1011" s="253"/>
      <c r="O1011" s="253"/>
      <c r="P1011" s="253"/>
      <c r="Q1011" s="253"/>
      <c r="R1011" s="253"/>
      <c r="S1011" s="253"/>
      <c r="T1011" s="254"/>
      <c r="U1011" s="14"/>
      <c r="V1011" s="14"/>
      <c r="W1011" s="14"/>
      <c r="X1011" s="14"/>
      <c r="Y1011" s="14"/>
      <c r="Z1011" s="14"/>
      <c r="AA1011" s="14"/>
      <c r="AB1011" s="14"/>
      <c r="AC1011" s="14"/>
      <c r="AD1011" s="14"/>
      <c r="AE1011" s="14"/>
      <c r="AT1011" s="255" t="s">
        <v>141</v>
      </c>
      <c r="AU1011" s="255" t="s">
        <v>85</v>
      </c>
      <c r="AV1011" s="14" t="s">
        <v>85</v>
      </c>
      <c r="AW1011" s="14" t="s">
        <v>32</v>
      </c>
      <c r="AX1011" s="14" t="s">
        <v>75</v>
      </c>
      <c r="AY1011" s="255" t="s">
        <v>133</v>
      </c>
    </row>
    <row r="1012" s="15" customFormat="1">
      <c r="A1012" s="15"/>
      <c r="B1012" s="256"/>
      <c r="C1012" s="257"/>
      <c r="D1012" s="236" t="s">
        <v>141</v>
      </c>
      <c r="E1012" s="258" t="s">
        <v>1</v>
      </c>
      <c r="F1012" s="259" t="s">
        <v>152</v>
      </c>
      <c r="G1012" s="257"/>
      <c r="H1012" s="260">
        <v>215</v>
      </c>
      <c r="I1012" s="261"/>
      <c r="J1012" s="257"/>
      <c r="K1012" s="257"/>
      <c r="L1012" s="262"/>
      <c r="M1012" s="263"/>
      <c r="N1012" s="264"/>
      <c r="O1012" s="264"/>
      <c r="P1012" s="264"/>
      <c r="Q1012" s="264"/>
      <c r="R1012" s="264"/>
      <c r="S1012" s="264"/>
      <c r="T1012" s="265"/>
      <c r="U1012" s="15"/>
      <c r="V1012" s="15"/>
      <c r="W1012" s="15"/>
      <c r="X1012" s="15"/>
      <c r="Y1012" s="15"/>
      <c r="Z1012" s="15"/>
      <c r="AA1012" s="15"/>
      <c r="AB1012" s="15"/>
      <c r="AC1012" s="15"/>
      <c r="AD1012" s="15"/>
      <c r="AE1012" s="15"/>
      <c r="AT1012" s="266" t="s">
        <v>141</v>
      </c>
      <c r="AU1012" s="266" t="s">
        <v>85</v>
      </c>
      <c r="AV1012" s="15" t="s">
        <v>139</v>
      </c>
      <c r="AW1012" s="15" t="s">
        <v>32</v>
      </c>
      <c r="AX1012" s="15" t="s">
        <v>83</v>
      </c>
      <c r="AY1012" s="266" t="s">
        <v>133</v>
      </c>
    </row>
    <row r="1013" s="2" customFormat="1" ht="16.5" customHeight="1">
      <c r="A1013" s="39"/>
      <c r="B1013" s="40"/>
      <c r="C1013" s="278" t="s">
        <v>1758</v>
      </c>
      <c r="D1013" s="278" t="s">
        <v>312</v>
      </c>
      <c r="E1013" s="279" t="s">
        <v>472</v>
      </c>
      <c r="F1013" s="280" t="s">
        <v>473</v>
      </c>
      <c r="G1013" s="281" t="s">
        <v>440</v>
      </c>
      <c r="H1013" s="282">
        <v>73</v>
      </c>
      <c r="I1013" s="283"/>
      <c r="J1013" s="284">
        <f>ROUND(I1013*H1013,2)</f>
        <v>0</v>
      </c>
      <c r="K1013" s="285"/>
      <c r="L1013" s="286"/>
      <c r="M1013" s="287" t="s">
        <v>1</v>
      </c>
      <c r="N1013" s="288" t="s">
        <v>40</v>
      </c>
      <c r="O1013" s="92"/>
      <c r="P1013" s="230">
        <f>O1013*H1013</f>
        <v>0</v>
      </c>
      <c r="Q1013" s="230">
        <v>0.00072000000000000005</v>
      </c>
      <c r="R1013" s="230">
        <f>Q1013*H1013</f>
        <v>0.052560000000000003</v>
      </c>
      <c r="S1013" s="230">
        <v>0</v>
      </c>
      <c r="T1013" s="231">
        <f>S1013*H1013</f>
        <v>0</v>
      </c>
      <c r="U1013" s="39"/>
      <c r="V1013" s="39"/>
      <c r="W1013" s="39"/>
      <c r="X1013" s="39"/>
      <c r="Y1013" s="39"/>
      <c r="Z1013" s="39"/>
      <c r="AA1013" s="39"/>
      <c r="AB1013" s="39"/>
      <c r="AC1013" s="39"/>
      <c r="AD1013" s="39"/>
      <c r="AE1013" s="39"/>
      <c r="AR1013" s="232" t="s">
        <v>187</v>
      </c>
      <c r="AT1013" s="232" t="s">
        <v>312</v>
      </c>
      <c r="AU1013" s="232" t="s">
        <v>85</v>
      </c>
      <c r="AY1013" s="18" t="s">
        <v>133</v>
      </c>
      <c r="BE1013" s="233">
        <f>IF(N1013="základní",J1013,0)</f>
        <v>0</v>
      </c>
      <c r="BF1013" s="233">
        <f>IF(N1013="snížená",J1013,0)</f>
        <v>0</v>
      </c>
      <c r="BG1013" s="233">
        <f>IF(N1013="zákl. přenesená",J1013,0)</f>
        <v>0</v>
      </c>
      <c r="BH1013" s="233">
        <f>IF(N1013="sníž. přenesená",J1013,0)</f>
        <v>0</v>
      </c>
      <c r="BI1013" s="233">
        <f>IF(N1013="nulová",J1013,0)</f>
        <v>0</v>
      </c>
      <c r="BJ1013" s="18" t="s">
        <v>83</v>
      </c>
      <c r="BK1013" s="233">
        <f>ROUND(I1013*H1013,2)</f>
        <v>0</v>
      </c>
      <c r="BL1013" s="18" t="s">
        <v>139</v>
      </c>
      <c r="BM1013" s="232" t="s">
        <v>1759</v>
      </c>
    </row>
    <row r="1014" s="14" customFormat="1">
      <c r="A1014" s="14"/>
      <c r="B1014" s="245"/>
      <c r="C1014" s="246"/>
      <c r="D1014" s="236" t="s">
        <v>141</v>
      </c>
      <c r="E1014" s="247" t="s">
        <v>1</v>
      </c>
      <c r="F1014" s="248" t="s">
        <v>1760</v>
      </c>
      <c r="G1014" s="246"/>
      <c r="H1014" s="249">
        <v>73</v>
      </c>
      <c r="I1014" s="250"/>
      <c r="J1014" s="246"/>
      <c r="K1014" s="246"/>
      <c r="L1014" s="251"/>
      <c r="M1014" s="252"/>
      <c r="N1014" s="253"/>
      <c r="O1014" s="253"/>
      <c r="P1014" s="253"/>
      <c r="Q1014" s="253"/>
      <c r="R1014" s="253"/>
      <c r="S1014" s="253"/>
      <c r="T1014" s="254"/>
      <c r="U1014" s="14"/>
      <c r="V1014" s="14"/>
      <c r="W1014" s="14"/>
      <c r="X1014" s="14"/>
      <c r="Y1014" s="14"/>
      <c r="Z1014" s="14"/>
      <c r="AA1014" s="14"/>
      <c r="AB1014" s="14"/>
      <c r="AC1014" s="14"/>
      <c r="AD1014" s="14"/>
      <c r="AE1014" s="14"/>
      <c r="AT1014" s="255" t="s">
        <v>141</v>
      </c>
      <c r="AU1014" s="255" t="s">
        <v>85</v>
      </c>
      <c r="AV1014" s="14" t="s">
        <v>85</v>
      </c>
      <c r="AW1014" s="14" t="s">
        <v>32</v>
      </c>
      <c r="AX1014" s="14" t="s">
        <v>83</v>
      </c>
      <c r="AY1014" s="255" t="s">
        <v>133</v>
      </c>
    </row>
    <row r="1015" s="2" customFormat="1" ht="16.5" customHeight="1">
      <c r="A1015" s="39"/>
      <c r="B1015" s="40"/>
      <c r="C1015" s="278" t="s">
        <v>1761</v>
      </c>
      <c r="D1015" s="278" t="s">
        <v>312</v>
      </c>
      <c r="E1015" s="279" t="s">
        <v>476</v>
      </c>
      <c r="F1015" s="280" t="s">
        <v>477</v>
      </c>
      <c r="G1015" s="281" t="s">
        <v>440</v>
      </c>
      <c r="H1015" s="282">
        <v>36</v>
      </c>
      <c r="I1015" s="283"/>
      <c r="J1015" s="284">
        <f>ROUND(I1015*H1015,2)</f>
        <v>0</v>
      </c>
      <c r="K1015" s="285"/>
      <c r="L1015" s="286"/>
      <c r="M1015" s="287" t="s">
        <v>1</v>
      </c>
      <c r="N1015" s="288" t="s">
        <v>40</v>
      </c>
      <c r="O1015" s="92"/>
      <c r="P1015" s="230">
        <f>O1015*H1015</f>
        <v>0</v>
      </c>
      <c r="Q1015" s="230">
        <v>0.0014</v>
      </c>
      <c r="R1015" s="230">
        <f>Q1015*H1015</f>
        <v>0.0504</v>
      </c>
      <c r="S1015" s="230">
        <v>0</v>
      </c>
      <c r="T1015" s="231">
        <f>S1015*H1015</f>
        <v>0</v>
      </c>
      <c r="U1015" s="39"/>
      <c r="V1015" s="39"/>
      <c r="W1015" s="39"/>
      <c r="X1015" s="39"/>
      <c r="Y1015" s="39"/>
      <c r="Z1015" s="39"/>
      <c r="AA1015" s="39"/>
      <c r="AB1015" s="39"/>
      <c r="AC1015" s="39"/>
      <c r="AD1015" s="39"/>
      <c r="AE1015" s="39"/>
      <c r="AR1015" s="232" t="s">
        <v>187</v>
      </c>
      <c r="AT1015" s="232" t="s">
        <v>312</v>
      </c>
      <c r="AU1015" s="232" t="s">
        <v>85</v>
      </c>
      <c r="AY1015" s="18" t="s">
        <v>133</v>
      </c>
      <c r="BE1015" s="233">
        <f>IF(N1015="základní",J1015,0)</f>
        <v>0</v>
      </c>
      <c r="BF1015" s="233">
        <f>IF(N1015="snížená",J1015,0)</f>
        <v>0</v>
      </c>
      <c r="BG1015" s="233">
        <f>IF(N1015="zákl. přenesená",J1015,0)</f>
        <v>0</v>
      </c>
      <c r="BH1015" s="233">
        <f>IF(N1015="sníž. přenesená",J1015,0)</f>
        <v>0</v>
      </c>
      <c r="BI1015" s="233">
        <f>IF(N1015="nulová",J1015,0)</f>
        <v>0</v>
      </c>
      <c r="BJ1015" s="18" t="s">
        <v>83</v>
      </c>
      <c r="BK1015" s="233">
        <f>ROUND(I1015*H1015,2)</f>
        <v>0</v>
      </c>
      <c r="BL1015" s="18" t="s">
        <v>139</v>
      </c>
      <c r="BM1015" s="232" t="s">
        <v>1762</v>
      </c>
    </row>
    <row r="1016" s="14" customFormat="1">
      <c r="A1016" s="14"/>
      <c r="B1016" s="245"/>
      <c r="C1016" s="246"/>
      <c r="D1016" s="236" t="s">
        <v>141</v>
      </c>
      <c r="E1016" s="247" t="s">
        <v>1</v>
      </c>
      <c r="F1016" s="248" t="s">
        <v>1763</v>
      </c>
      <c r="G1016" s="246"/>
      <c r="H1016" s="249">
        <v>36</v>
      </c>
      <c r="I1016" s="250"/>
      <c r="J1016" s="246"/>
      <c r="K1016" s="246"/>
      <c r="L1016" s="251"/>
      <c r="M1016" s="252"/>
      <c r="N1016" s="253"/>
      <c r="O1016" s="253"/>
      <c r="P1016" s="253"/>
      <c r="Q1016" s="253"/>
      <c r="R1016" s="253"/>
      <c r="S1016" s="253"/>
      <c r="T1016" s="254"/>
      <c r="U1016" s="14"/>
      <c r="V1016" s="14"/>
      <c r="W1016" s="14"/>
      <c r="X1016" s="14"/>
      <c r="Y1016" s="14"/>
      <c r="Z1016" s="14"/>
      <c r="AA1016" s="14"/>
      <c r="AB1016" s="14"/>
      <c r="AC1016" s="14"/>
      <c r="AD1016" s="14"/>
      <c r="AE1016" s="14"/>
      <c r="AT1016" s="255" t="s">
        <v>141</v>
      </c>
      <c r="AU1016" s="255" t="s">
        <v>85</v>
      </c>
      <c r="AV1016" s="14" t="s">
        <v>85</v>
      </c>
      <c r="AW1016" s="14" t="s">
        <v>32</v>
      </c>
      <c r="AX1016" s="14" t="s">
        <v>83</v>
      </c>
      <c r="AY1016" s="255" t="s">
        <v>133</v>
      </c>
    </row>
    <row r="1017" s="2" customFormat="1" ht="16.5" customHeight="1">
      <c r="A1017" s="39"/>
      <c r="B1017" s="40"/>
      <c r="C1017" s="278" t="s">
        <v>1764</v>
      </c>
      <c r="D1017" s="278" t="s">
        <v>312</v>
      </c>
      <c r="E1017" s="279" t="s">
        <v>1765</v>
      </c>
      <c r="F1017" s="280" t="s">
        <v>1729</v>
      </c>
      <c r="G1017" s="281" t="s">
        <v>440</v>
      </c>
      <c r="H1017" s="282">
        <v>8</v>
      </c>
      <c r="I1017" s="283"/>
      <c r="J1017" s="284">
        <f>ROUND(I1017*H1017,2)</f>
        <v>0</v>
      </c>
      <c r="K1017" s="285"/>
      <c r="L1017" s="286"/>
      <c r="M1017" s="287" t="s">
        <v>1</v>
      </c>
      <c r="N1017" s="288" t="s">
        <v>40</v>
      </c>
      <c r="O1017" s="92"/>
      <c r="P1017" s="230">
        <f>O1017*H1017</f>
        <v>0</v>
      </c>
      <c r="Q1017" s="230">
        <v>0.0014</v>
      </c>
      <c r="R1017" s="230">
        <f>Q1017*H1017</f>
        <v>0.0112</v>
      </c>
      <c r="S1017" s="230">
        <v>0</v>
      </c>
      <c r="T1017" s="231">
        <f>S1017*H1017</f>
        <v>0</v>
      </c>
      <c r="U1017" s="39"/>
      <c r="V1017" s="39"/>
      <c r="W1017" s="39"/>
      <c r="X1017" s="39"/>
      <c r="Y1017" s="39"/>
      <c r="Z1017" s="39"/>
      <c r="AA1017" s="39"/>
      <c r="AB1017" s="39"/>
      <c r="AC1017" s="39"/>
      <c r="AD1017" s="39"/>
      <c r="AE1017" s="39"/>
      <c r="AR1017" s="232" t="s">
        <v>187</v>
      </c>
      <c r="AT1017" s="232" t="s">
        <v>312</v>
      </c>
      <c r="AU1017" s="232" t="s">
        <v>85</v>
      </c>
      <c r="AY1017" s="18" t="s">
        <v>133</v>
      </c>
      <c r="BE1017" s="233">
        <f>IF(N1017="základní",J1017,0)</f>
        <v>0</v>
      </c>
      <c r="BF1017" s="233">
        <f>IF(N1017="snížená",J1017,0)</f>
        <v>0</v>
      </c>
      <c r="BG1017" s="233">
        <f>IF(N1017="zákl. přenesená",J1017,0)</f>
        <v>0</v>
      </c>
      <c r="BH1017" s="233">
        <f>IF(N1017="sníž. přenesená",J1017,0)</f>
        <v>0</v>
      </c>
      <c r="BI1017" s="233">
        <f>IF(N1017="nulová",J1017,0)</f>
        <v>0</v>
      </c>
      <c r="BJ1017" s="18" t="s">
        <v>83</v>
      </c>
      <c r="BK1017" s="233">
        <f>ROUND(I1017*H1017,2)</f>
        <v>0</v>
      </c>
      <c r="BL1017" s="18" t="s">
        <v>139</v>
      </c>
      <c r="BM1017" s="232" t="s">
        <v>1766</v>
      </c>
    </row>
    <row r="1018" s="14" customFormat="1">
      <c r="A1018" s="14"/>
      <c r="B1018" s="245"/>
      <c r="C1018" s="246"/>
      <c r="D1018" s="236" t="s">
        <v>141</v>
      </c>
      <c r="E1018" s="247" t="s">
        <v>1</v>
      </c>
      <c r="F1018" s="248" t="s">
        <v>1767</v>
      </c>
      <c r="G1018" s="246"/>
      <c r="H1018" s="249">
        <v>8</v>
      </c>
      <c r="I1018" s="250"/>
      <c r="J1018" s="246"/>
      <c r="K1018" s="246"/>
      <c r="L1018" s="251"/>
      <c r="M1018" s="252"/>
      <c r="N1018" s="253"/>
      <c r="O1018" s="253"/>
      <c r="P1018" s="253"/>
      <c r="Q1018" s="253"/>
      <c r="R1018" s="253"/>
      <c r="S1018" s="253"/>
      <c r="T1018" s="254"/>
      <c r="U1018" s="14"/>
      <c r="V1018" s="14"/>
      <c r="W1018" s="14"/>
      <c r="X1018" s="14"/>
      <c r="Y1018" s="14"/>
      <c r="Z1018" s="14"/>
      <c r="AA1018" s="14"/>
      <c r="AB1018" s="14"/>
      <c r="AC1018" s="14"/>
      <c r="AD1018" s="14"/>
      <c r="AE1018" s="14"/>
      <c r="AT1018" s="255" t="s">
        <v>141</v>
      </c>
      <c r="AU1018" s="255" t="s">
        <v>85</v>
      </c>
      <c r="AV1018" s="14" t="s">
        <v>85</v>
      </c>
      <c r="AW1018" s="14" t="s">
        <v>32</v>
      </c>
      <c r="AX1018" s="14" t="s">
        <v>83</v>
      </c>
      <c r="AY1018" s="255" t="s">
        <v>133</v>
      </c>
    </row>
    <row r="1019" s="2" customFormat="1" ht="24.9" customHeight="1">
      <c r="A1019" s="39"/>
      <c r="B1019" s="40"/>
      <c r="C1019" s="278" t="s">
        <v>1768</v>
      </c>
      <c r="D1019" s="278" t="s">
        <v>312</v>
      </c>
      <c r="E1019" s="279" t="s">
        <v>1769</v>
      </c>
      <c r="F1019" s="280" t="s">
        <v>1734</v>
      </c>
      <c r="G1019" s="281" t="s">
        <v>453</v>
      </c>
      <c r="H1019" s="282">
        <v>8</v>
      </c>
      <c r="I1019" s="283"/>
      <c r="J1019" s="284">
        <f>ROUND(I1019*H1019,2)</f>
        <v>0</v>
      </c>
      <c r="K1019" s="285"/>
      <c r="L1019" s="286"/>
      <c r="M1019" s="287" t="s">
        <v>1</v>
      </c>
      <c r="N1019" s="288" t="s">
        <v>40</v>
      </c>
      <c r="O1019" s="92"/>
      <c r="P1019" s="230">
        <f>O1019*H1019</f>
        <v>0</v>
      </c>
      <c r="Q1019" s="230">
        <v>0</v>
      </c>
      <c r="R1019" s="230">
        <f>Q1019*H1019</f>
        <v>0</v>
      </c>
      <c r="S1019" s="230">
        <v>0</v>
      </c>
      <c r="T1019" s="231">
        <f>S1019*H1019</f>
        <v>0</v>
      </c>
      <c r="U1019" s="39"/>
      <c r="V1019" s="39"/>
      <c r="W1019" s="39"/>
      <c r="X1019" s="39"/>
      <c r="Y1019" s="39"/>
      <c r="Z1019" s="39"/>
      <c r="AA1019" s="39"/>
      <c r="AB1019" s="39"/>
      <c r="AC1019" s="39"/>
      <c r="AD1019" s="39"/>
      <c r="AE1019" s="39"/>
      <c r="AR1019" s="232" t="s">
        <v>187</v>
      </c>
      <c r="AT1019" s="232" t="s">
        <v>312</v>
      </c>
      <c r="AU1019" s="232" t="s">
        <v>85</v>
      </c>
      <c r="AY1019" s="18" t="s">
        <v>133</v>
      </c>
      <c r="BE1019" s="233">
        <f>IF(N1019="základní",J1019,0)</f>
        <v>0</v>
      </c>
      <c r="BF1019" s="233">
        <f>IF(N1019="snížená",J1019,0)</f>
        <v>0</v>
      </c>
      <c r="BG1019" s="233">
        <f>IF(N1019="zákl. přenesená",J1019,0)</f>
        <v>0</v>
      </c>
      <c r="BH1019" s="233">
        <f>IF(N1019="sníž. přenesená",J1019,0)</f>
        <v>0</v>
      </c>
      <c r="BI1019" s="233">
        <f>IF(N1019="nulová",J1019,0)</f>
        <v>0</v>
      </c>
      <c r="BJ1019" s="18" t="s">
        <v>83</v>
      </c>
      <c r="BK1019" s="233">
        <f>ROUND(I1019*H1019,2)</f>
        <v>0</v>
      </c>
      <c r="BL1019" s="18" t="s">
        <v>139</v>
      </c>
      <c r="BM1019" s="232" t="s">
        <v>1770</v>
      </c>
    </row>
    <row r="1020" s="14" customFormat="1">
      <c r="A1020" s="14"/>
      <c r="B1020" s="245"/>
      <c r="C1020" s="246"/>
      <c r="D1020" s="236" t="s">
        <v>141</v>
      </c>
      <c r="E1020" s="247" t="s">
        <v>1</v>
      </c>
      <c r="F1020" s="248" t="s">
        <v>1771</v>
      </c>
      <c r="G1020" s="246"/>
      <c r="H1020" s="249">
        <v>8</v>
      </c>
      <c r="I1020" s="250"/>
      <c r="J1020" s="246"/>
      <c r="K1020" s="246"/>
      <c r="L1020" s="251"/>
      <c r="M1020" s="252"/>
      <c r="N1020" s="253"/>
      <c r="O1020" s="253"/>
      <c r="P1020" s="253"/>
      <c r="Q1020" s="253"/>
      <c r="R1020" s="253"/>
      <c r="S1020" s="253"/>
      <c r="T1020" s="254"/>
      <c r="U1020" s="14"/>
      <c r="V1020" s="14"/>
      <c r="W1020" s="14"/>
      <c r="X1020" s="14"/>
      <c r="Y1020" s="14"/>
      <c r="Z1020" s="14"/>
      <c r="AA1020" s="14"/>
      <c r="AB1020" s="14"/>
      <c r="AC1020" s="14"/>
      <c r="AD1020" s="14"/>
      <c r="AE1020" s="14"/>
      <c r="AT1020" s="255" t="s">
        <v>141</v>
      </c>
      <c r="AU1020" s="255" t="s">
        <v>85</v>
      </c>
      <c r="AV1020" s="14" t="s">
        <v>85</v>
      </c>
      <c r="AW1020" s="14" t="s">
        <v>32</v>
      </c>
      <c r="AX1020" s="14" t="s">
        <v>83</v>
      </c>
      <c r="AY1020" s="255" t="s">
        <v>133</v>
      </c>
    </row>
    <row r="1021" s="2" customFormat="1" ht="16.5" customHeight="1">
      <c r="A1021" s="39"/>
      <c r="B1021" s="40"/>
      <c r="C1021" s="278" t="s">
        <v>1772</v>
      </c>
      <c r="D1021" s="278" t="s">
        <v>312</v>
      </c>
      <c r="E1021" s="279" t="s">
        <v>1773</v>
      </c>
      <c r="F1021" s="280" t="s">
        <v>1774</v>
      </c>
      <c r="G1021" s="281" t="s">
        <v>440</v>
      </c>
      <c r="H1021" s="282">
        <v>6</v>
      </c>
      <c r="I1021" s="283"/>
      <c r="J1021" s="284">
        <f>ROUND(I1021*H1021,2)</f>
        <v>0</v>
      </c>
      <c r="K1021" s="285"/>
      <c r="L1021" s="286"/>
      <c r="M1021" s="287" t="s">
        <v>1</v>
      </c>
      <c r="N1021" s="288" t="s">
        <v>40</v>
      </c>
      <c r="O1021" s="92"/>
      <c r="P1021" s="230">
        <f>O1021*H1021</f>
        <v>0</v>
      </c>
      <c r="Q1021" s="230">
        <v>0.0014</v>
      </c>
      <c r="R1021" s="230">
        <f>Q1021*H1021</f>
        <v>0.0083999999999999995</v>
      </c>
      <c r="S1021" s="230">
        <v>0</v>
      </c>
      <c r="T1021" s="231">
        <f>S1021*H1021</f>
        <v>0</v>
      </c>
      <c r="U1021" s="39"/>
      <c r="V1021" s="39"/>
      <c r="W1021" s="39"/>
      <c r="X1021" s="39"/>
      <c r="Y1021" s="39"/>
      <c r="Z1021" s="39"/>
      <c r="AA1021" s="39"/>
      <c r="AB1021" s="39"/>
      <c r="AC1021" s="39"/>
      <c r="AD1021" s="39"/>
      <c r="AE1021" s="39"/>
      <c r="AR1021" s="232" t="s">
        <v>187</v>
      </c>
      <c r="AT1021" s="232" t="s">
        <v>312</v>
      </c>
      <c r="AU1021" s="232" t="s">
        <v>85</v>
      </c>
      <c r="AY1021" s="18" t="s">
        <v>133</v>
      </c>
      <c r="BE1021" s="233">
        <f>IF(N1021="základní",J1021,0)</f>
        <v>0</v>
      </c>
      <c r="BF1021" s="233">
        <f>IF(N1021="snížená",J1021,0)</f>
        <v>0</v>
      </c>
      <c r="BG1021" s="233">
        <f>IF(N1021="zákl. přenesená",J1021,0)</f>
        <v>0</v>
      </c>
      <c r="BH1021" s="233">
        <f>IF(N1021="sníž. přenesená",J1021,0)</f>
        <v>0</v>
      </c>
      <c r="BI1021" s="233">
        <f>IF(N1021="nulová",J1021,0)</f>
        <v>0</v>
      </c>
      <c r="BJ1021" s="18" t="s">
        <v>83</v>
      </c>
      <c r="BK1021" s="233">
        <f>ROUND(I1021*H1021,2)</f>
        <v>0</v>
      </c>
      <c r="BL1021" s="18" t="s">
        <v>139</v>
      </c>
      <c r="BM1021" s="232" t="s">
        <v>1775</v>
      </c>
    </row>
    <row r="1022" s="14" customFormat="1">
      <c r="A1022" s="14"/>
      <c r="B1022" s="245"/>
      <c r="C1022" s="246"/>
      <c r="D1022" s="236" t="s">
        <v>141</v>
      </c>
      <c r="E1022" s="247" t="s">
        <v>1</v>
      </c>
      <c r="F1022" s="248" t="s">
        <v>1676</v>
      </c>
      <c r="G1022" s="246"/>
      <c r="H1022" s="249">
        <v>6</v>
      </c>
      <c r="I1022" s="250"/>
      <c r="J1022" s="246"/>
      <c r="K1022" s="246"/>
      <c r="L1022" s="251"/>
      <c r="M1022" s="252"/>
      <c r="N1022" s="253"/>
      <c r="O1022" s="253"/>
      <c r="P1022" s="253"/>
      <c r="Q1022" s="253"/>
      <c r="R1022" s="253"/>
      <c r="S1022" s="253"/>
      <c r="T1022" s="254"/>
      <c r="U1022" s="14"/>
      <c r="V1022" s="14"/>
      <c r="W1022" s="14"/>
      <c r="X1022" s="14"/>
      <c r="Y1022" s="14"/>
      <c r="Z1022" s="14"/>
      <c r="AA1022" s="14"/>
      <c r="AB1022" s="14"/>
      <c r="AC1022" s="14"/>
      <c r="AD1022" s="14"/>
      <c r="AE1022" s="14"/>
      <c r="AT1022" s="255" t="s">
        <v>141</v>
      </c>
      <c r="AU1022" s="255" t="s">
        <v>85</v>
      </c>
      <c r="AV1022" s="14" t="s">
        <v>85</v>
      </c>
      <c r="AW1022" s="14" t="s">
        <v>32</v>
      </c>
      <c r="AX1022" s="14" t="s">
        <v>83</v>
      </c>
      <c r="AY1022" s="255" t="s">
        <v>133</v>
      </c>
    </row>
    <row r="1023" s="2" customFormat="1" ht="16.5" customHeight="1">
      <c r="A1023" s="39"/>
      <c r="B1023" s="40"/>
      <c r="C1023" s="278" t="s">
        <v>1776</v>
      </c>
      <c r="D1023" s="278" t="s">
        <v>312</v>
      </c>
      <c r="E1023" s="279" t="s">
        <v>1777</v>
      </c>
      <c r="F1023" s="280" t="s">
        <v>1778</v>
      </c>
      <c r="G1023" s="281" t="s">
        <v>440</v>
      </c>
      <c r="H1023" s="282">
        <v>1</v>
      </c>
      <c r="I1023" s="283"/>
      <c r="J1023" s="284">
        <f>ROUND(I1023*H1023,2)</f>
        <v>0</v>
      </c>
      <c r="K1023" s="285"/>
      <c r="L1023" s="286"/>
      <c r="M1023" s="287" t="s">
        <v>1</v>
      </c>
      <c r="N1023" s="288" t="s">
        <v>40</v>
      </c>
      <c r="O1023" s="92"/>
      <c r="P1023" s="230">
        <f>O1023*H1023</f>
        <v>0</v>
      </c>
      <c r="Q1023" s="230">
        <v>0.0014</v>
      </c>
      <c r="R1023" s="230">
        <f>Q1023*H1023</f>
        <v>0.0014</v>
      </c>
      <c r="S1023" s="230">
        <v>0</v>
      </c>
      <c r="T1023" s="231">
        <f>S1023*H1023</f>
        <v>0</v>
      </c>
      <c r="U1023" s="39"/>
      <c r="V1023" s="39"/>
      <c r="W1023" s="39"/>
      <c r="X1023" s="39"/>
      <c r="Y1023" s="39"/>
      <c r="Z1023" s="39"/>
      <c r="AA1023" s="39"/>
      <c r="AB1023" s="39"/>
      <c r="AC1023" s="39"/>
      <c r="AD1023" s="39"/>
      <c r="AE1023" s="39"/>
      <c r="AR1023" s="232" t="s">
        <v>187</v>
      </c>
      <c r="AT1023" s="232" t="s">
        <v>312</v>
      </c>
      <c r="AU1023" s="232" t="s">
        <v>85</v>
      </c>
      <c r="AY1023" s="18" t="s">
        <v>133</v>
      </c>
      <c r="BE1023" s="233">
        <f>IF(N1023="základní",J1023,0)</f>
        <v>0</v>
      </c>
      <c r="BF1023" s="233">
        <f>IF(N1023="snížená",J1023,0)</f>
        <v>0</v>
      </c>
      <c r="BG1023" s="233">
        <f>IF(N1023="zákl. přenesená",J1023,0)</f>
        <v>0</v>
      </c>
      <c r="BH1023" s="233">
        <f>IF(N1023="sníž. přenesená",J1023,0)</f>
        <v>0</v>
      </c>
      <c r="BI1023" s="233">
        <f>IF(N1023="nulová",J1023,0)</f>
        <v>0</v>
      </c>
      <c r="BJ1023" s="18" t="s">
        <v>83</v>
      </c>
      <c r="BK1023" s="233">
        <f>ROUND(I1023*H1023,2)</f>
        <v>0</v>
      </c>
      <c r="BL1023" s="18" t="s">
        <v>139</v>
      </c>
      <c r="BM1023" s="232" t="s">
        <v>1779</v>
      </c>
    </row>
    <row r="1024" s="14" customFormat="1">
      <c r="A1024" s="14"/>
      <c r="B1024" s="245"/>
      <c r="C1024" s="246"/>
      <c r="D1024" s="236" t="s">
        <v>141</v>
      </c>
      <c r="E1024" s="247" t="s">
        <v>1</v>
      </c>
      <c r="F1024" s="248" t="s">
        <v>83</v>
      </c>
      <c r="G1024" s="246"/>
      <c r="H1024" s="249">
        <v>1</v>
      </c>
      <c r="I1024" s="250"/>
      <c r="J1024" s="246"/>
      <c r="K1024" s="246"/>
      <c r="L1024" s="251"/>
      <c r="M1024" s="252"/>
      <c r="N1024" s="253"/>
      <c r="O1024" s="253"/>
      <c r="P1024" s="253"/>
      <c r="Q1024" s="253"/>
      <c r="R1024" s="253"/>
      <c r="S1024" s="253"/>
      <c r="T1024" s="254"/>
      <c r="U1024" s="14"/>
      <c r="V1024" s="14"/>
      <c r="W1024" s="14"/>
      <c r="X1024" s="14"/>
      <c r="Y1024" s="14"/>
      <c r="Z1024" s="14"/>
      <c r="AA1024" s="14"/>
      <c r="AB1024" s="14"/>
      <c r="AC1024" s="14"/>
      <c r="AD1024" s="14"/>
      <c r="AE1024" s="14"/>
      <c r="AT1024" s="255" t="s">
        <v>141</v>
      </c>
      <c r="AU1024" s="255" t="s">
        <v>85</v>
      </c>
      <c r="AV1024" s="14" t="s">
        <v>85</v>
      </c>
      <c r="AW1024" s="14" t="s">
        <v>32</v>
      </c>
      <c r="AX1024" s="14" t="s">
        <v>83</v>
      </c>
      <c r="AY1024" s="255" t="s">
        <v>133</v>
      </c>
    </row>
    <row r="1025" s="2" customFormat="1" ht="16.5" customHeight="1">
      <c r="A1025" s="39"/>
      <c r="B1025" s="40"/>
      <c r="C1025" s="278" t="s">
        <v>1780</v>
      </c>
      <c r="D1025" s="278" t="s">
        <v>312</v>
      </c>
      <c r="E1025" s="279" t="s">
        <v>1781</v>
      </c>
      <c r="F1025" s="280" t="s">
        <v>1782</v>
      </c>
      <c r="G1025" s="281" t="s">
        <v>440</v>
      </c>
      <c r="H1025" s="282">
        <v>1</v>
      </c>
      <c r="I1025" s="283"/>
      <c r="J1025" s="284">
        <f>ROUND(I1025*H1025,2)</f>
        <v>0</v>
      </c>
      <c r="K1025" s="285"/>
      <c r="L1025" s="286"/>
      <c r="M1025" s="287" t="s">
        <v>1</v>
      </c>
      <c r="N1025" s="288" t="s">
        <v>40</v>
      </c>
      <c r="O1025" s="92"/>
      <c r="P1025" s="230">
        <f>O1025*H1025</f>
        <v>0</v>
      </c>
      <c r="Q1025" s="230">
        <v>0.0014</v>
      </c>
      <c r="R1025" s="230">
        <f>Q1025*H1025</f>
        <v>0.0014</v>
      </c>
      <c r="S1025" s="230">
        <v>0</v>
      </c>
      <c r="T1025" s="231">
        <f>S1025*H1025</f>
        <v>0</v>
      </c>
      <c r="U1025" s="39"/>
      <c r="V1025" s="39"/>
      <c r="W1025" s="39"/>
      <c r="X1025" s="39"/>
      <c r="Y1025" s="39"/>
      <c r="Z1025" s="39"/>
      <c r="AA1025" s="39"/>
      <c r="AB1025" s="39"/>
      <c r="AC1025" s="39"/>
      <c r="AD1025" s="39"/>
      <c r="AE1025" s="39"/>
      <c r="AR1025" s="232" t="s">
        <v>187</v>
      </c>
      <c r="AT1025" s="232" t="s">
        <v>312</v>
      </c>
      <c r="AU1025" s="232" t="s">
        <v>85</v>
      </c>
      <c r="AY1025" s="18" t="s">
        <v>133</v>
      </c>
      <c r="BE1025" s="233">
        <f>IF(N1025="základní",J1025,0)</f>
        <v>0</v>
      </c>
      <c r="BF1025" s="233">
        <f>IF(N1025="snížená",J1025,0)</f>
        <v>0</v>
      </c>
      <c r="BG1025" s="233">
        <f>IF(N1025="zákl. přenesená",J1025,0)</f>
        <v>0</v>
      </c>
      <c r="BH1025" s="233">
        <f>IF(N1025="sníž. přenesená",J1025,0)</f>
        <v>0</v>
      </c>
      <c r="BI1025" s="233">
        <f>IF(N1025="nulová",J1025,0)</f>
        <v>0</v>
      </c>
      <c r="BJ1025" s="18" t="s">
        <v>83</v>
      </c>
      <c r="BK1025" s="233">
        <f>ROUND(I1025*H1025,2)</f>
        <v>0</v>
      </c>
      <c r="BL1025" s="18" t="s">
        <v>139</v>
      </c>
      <c r="BM1025" s="232" t="s">
        <v>1783</v>
      </c>
    </row>
    <row r="1026" s="14" customFormat="1">
      <c r="A1026" s="14"/>
      <c r="B1026" s="245"/>
      <c r="C1026" s="246"/>
      <c r="D1026" s="236" t="s">
        <v>141</v>
      </c>
      <c r="E1026" s="247" t="s">
        <v>1</v>
      </c>
      <c r="F1026" s="248" t="s">
        <v>83</v>
      </c>
      <c r="G1026" s="246"/>
      <c r="H1026" s="249">
        <v>1</v>
      </c>
      <c r="I1026" s="250"/>
      <c r="J1026" s="246"/>
      <c r="K1026" s="246"/>
      <c r="L1026" s="251"/>
      <c r="M1026" s="252"/>
      <c r="N1026" s="253"/>
      <c r="O1026" s="253"/>
      <c r="P1026" s="253"/>
      <c r="Q1026" s="253"/>
      <c r="R1026" s="253"/>
      <c r="S1026" s="253"/>
      <c r="T1026" s="254"/>
      <c r="U1026" s="14"/>
      <c r="V1026" s="14"/>
      <c r="W1026" s="14"/>
      <c r="X1026" s="14"/>
      <c r="Y1026" s="14"/>
      <c r="Z1026" s="14"/>
      <c r="AA1026" s="14"/>
      <c r="AB1026" s="14"/>
      <c r="AC1026" s="14"/>
      <c r="AD1026" s="14"/>
      <c r="AE1026" s="14"/>
      <c r="AT1026" s="255" t="s">
        <v>141</v>
      </c>
      <c r="AU1026" s="255" t="s">
        <v>85</v>
      </c>
      <c r="AV1026" s="14" t="s">
        <v>85</v>
      </c>
      <c r="AW1026" s="14" t="s">
        <v>32</v>
      </c>
      <c r="AX1026" s="14" t="s">
        <v>83</v>
      </c>
      <c r="AY1026" s="255" t="s">
        <v>133</v>
      </c>
    </row>
    <row r="1027" s="2" customFormat="1" ht="16.5" customHeight="1">
      <c r="A1027" s="39"/>
      <c r="B1027" s="40"/>
      <c r="C1027" s="278" t="s">
        <v>1784</v>
      </c>
      <c r="D1027" s="278" t="s">
        <v>312</v>
      </c>
      <c r="E1027" s="279" t="s">
        <v>1785</v>
      </c>
      <c r="F1027" s="280" t="s">
        <v>1743</v>
      </c>
      <c r="G1027" s="281" t="s">
        <v>440</v>
      </c>
      <c r="H1027" s="282">
        <v>9</v>
      </c>
      <c r="I1027" s="283"/>
      <c r="J1027" s="284">
        <f>ROUND(I1027*H1027,2)</f>
        <v>0</v>
      </c>
      <c r="K1027" s="285"/>
      <c r="L1027" s="286"/>
      <c r="M1027" s="287" t="s">
        <v>1</v>
      </c>
      <c r="N1027" s="288" t="s">
        <v>40</v>
      </c>
      <c r="O1027" s="92"/>
      <c r="P1027" s="230">
        <f>O1027*H1027</f>
        <v>0</v>
      </c>
      <c r="Q1027" s="230">
        <v>0.001</v>
      </c>
      <c r="R1027" s="230">
        <f>Q1027*H1027</f>
        <v>0.0090000000000000011</v>
      </c>
      <c r="S1027" s="230">
        <v>0</v>
      </c>
      <c r="T1027" s="231">
        <f>S1027*H1027</f>
        <v>0</v>
      </c>
      <c r="U1027" s="39"/>
      <c r="V1027" s="39"/>
      <c r="W1027" s="39"/>
      <c r="X1027" s="39"/>
      <c r="Y1027" s="39"/>
      <c r="Z1027" s="39"/>
      <c r="AA1027" s="39"/>
      <c r="AB1027" s="39"/>
      <c r="AC1027" s="39"/>
      <c r="AD1027" s="39"/>
      <c r="AE1027" s="39"/>
      <c r="AR1027" s="232" t="s">
        <v>187</v>
      </c>
      <c r="AT1027" s="232" t="s">
        <v>312</v>
      </c>
      <c r="AU1027" s="232" t="s">
        <v>85</v>
      </c>
      <c r="AY1027" s="18" t="s">
        <v>133</v>
      </c>
      <c r="BE1027" s="233">
        <f>IF(N1027="základní",J1027,0)</f>
        <v>0</v>
      </c>
      <c r="BF1027" s="233">
        <f>IF(N1027="snížená",J1027,0)</f>
        <v>0</v>
      </c>
      <c r="BG1027" s="233">
        <f>IF(N1027="zákl. přenesená",J1027,0)</f>
        <v>0</v>
      </c>
      <c r="BH1027" s="233">
        <f>IF(N1027="sníž. přenesená",J1027,0)</f>
        <v>0</v>
      </c>
      <c r="BI1027" s="233">
        <f>IF(N1027="nulová",J1027,0)</f>
        <v>0</v>
      </c>
      <c r="BJ1027" s="18" t="s">
        <v>83</v>
      </c>
      <c r="BK1027" s="233">
        <f>ROUND(I1027*H1027,2)</f>
        <v>0</v>
      </c>
      <c r="BL1027" s="18" t="s">
        <v>139</v>
      </c>
      <c r="BM1027" s="232" t="s">
        <v>1786</v>
      </c>
    </row>
    <row r="1028" s="14" customFormat="1">
      <c r="A1028" s="14"/>
      <c r="B1028" s="245"/>
      <c r="C1028" s="246"/>
      <c r="D1028" s="236" t="s">
        <v>141</v>
      </c>
      <c r="E1028" s="247" t="s">
        <v>1</v>
      </c>
      <c r="F1028" s="248" t="s">
        <v>1787</v>
      </c>
      <c r="G1028" s="246"/>
      <c r="H1028" s="249">
        <v>9</v>
      </c>
      <c r="I1028" s="250"/>
      <c r="J1028" s="246"/>
      <c r="K1028" s="246"/>
      <c r="L1028" s="251"/>
      <c r="M1028" s="252"/>
      <c r="N1028" s="253"/>
      <c r="O1028" s="253"/>
      <c r="P1028" s="253"/>
      <c r="Q1028" s="253"/>
      <c r="R1028" s="253"/>
      <c r="S1028" s="253"/>
      <c r="T1028" s="254"/>
      <c r="U1028" s="14"/>
      <c r="V1028" s="14"/>
      <c r="W1028" s="14"/>
      <c r="X1028" s="14"/>
      <c r="Y1028" s="14"/>
      <c r="Z1028" s="14"/>
      <c r="AA1028" s="14"/>
      <c r="AB1028" s="14"/>
      <c r="AC1028" s="14"/>
      <c r="AD1028" s="14"/>
      <c r="AE1028" s="14"/>
      <c r="AT1028" s="255" t="s">
        <v>141</v>
      </c>
      <c r="AU1028" s="255" t="s">
        <v>85</v>
      </c>
      <c r="AV1028" s="14" t="s">
        <v>85</v>
      </c>
      <c r="AW1028" s="14" t="s">
        <v>32</v>
      </c>
      <c r="AX1028" s="14" t="s">
        <v>83</v>
      </c>
      <c r="AY1028" s="255" t="s">
        <v>133</v>
      </c>
    </row>
    <row r="1029" s="2" customFormat="1" ht="16.5" customHeight="1">
      <c r="A1029" s="39"/>
      <c r="B1029" s="40"/>
      <c r="C1029" s="278" t="s">
        <v>1788</v>
      </c>
      <c r="D1029" s="278" t="s">
        <v>312</v>
      </c>
      <c r="E1029" s="279" t="s">
        <v>1789</v>
      </c>
      <c r="F1029" s="280" t="s">
        <v>1748</v>
      </c>
      <c r="G1029" s="281" t="s">
        <v>440</v>
      </c>
      <c r="H1029" s="282">
        <v>73</v>
      </c>
      <c r="I1029" s="283"/>
      <c r="J1029" s="284">
        <f>ROUND(I1029*H1029,2)</f>
        <v>0</v>
      </c>
      <c r="K1029" s="285"/>
      <c r="L1029" s="286"/>
      <c r="M1029" s="287" t="s">
        <v>1</v>
      </c>
      <c r="N1029" s="288" t="s">
        <v>40</v>
      </c>
      <c r="O1029" s="92"/>
      <c r="P1029" s="230">
        <f>O1029*H1029</f>
        <v>0</v>
      </c>
      <c r="Q1029" s="230">
        <v>0.00067000000000000002</v>
      </c>
      <c r="R1029" s="230">
        <f>Q1029*H1029</f>
        <v>0.048910000000000002</v>
      </c>
      <c r="S1029" s="230">
        <v>0</v>
      </c>
      <c r="T1029" s="231">
        <f>S1029*H1029</f>
        <v>0</v>
      </c>
      <c r="U1029" s="39"/>
      <c r="V1029" s="39"/>
      <c r="W1029" s="39"/>
      <c r="X1029" s="39"/>
      <c r="Y1029" s="39"/>
      <c r="Z1029" s="39"/>
      <c r="AA1029" s="39"/>
      <c r="AB1029" s="39"/>
      <c r="AC1029" s="39"/>
      <c r="AD1029" s="39"/>
      <c r="AE1029" s="39"/>
      <c r="AR1029" s="232" t="s">
        <v>187</v>
      </c>
      <c r="AT1029" s="232" t="s">
        <v>312</v>
      </c>
      <c r="AU1029" s="232" t="s">
        <v>85</v>
      </c>
      <c r="AY1029" s="18" t="s">
        <v>133</v>
      </c>
      <c r="BE1029" s="233">
        <f>IF(N1029="základní",J1029,0)</f>
        <v>0</v>
      </c>
      <c r="BF1029" s="233">
        <f>IF(N1029="snížená",J1029,0)</f>
        <v>0</v>
      </c>
      <c r="BG1029" s="233">
        <f>IF(N1029="zákl. přenesená",J1029,0)</f>
        <v>0</v>
      </c>
      <c r="BH1029" s="233">
        <f>IF(N1029="sníž. přenesená",J1029,0)</f>
        <v>0</v>
      </c>
      <c r="BI1029" s="233">
        <f>IF(N1029="nulová",J1029,0)</f>
        <v>0</v>
      </c>
      <c r="BJ1029" s="18" t="s">
        <v>83</v>
      </c>
      <c r="BK1029" s="233">
        <f>ROUND(I1029*H1029,2)</f>
        <v>0</v>
      </c>
      <c r="BL1029" s="18" t="s">
        <v>139</v>
      </c>
      <c r="BM1029" s="232" t="s">
        <v>1790</v>
      </c>
    </row>
    <row r="1030" s="14" customFormat="1">
      <c r="A1030" s="14"/>
      <c r="B1030" s="245"/>
      <c r="C1030" s="246"/>
      <c r="D1030" s="236" t="s">
        <v>141</v>
      </c>
      <c r="E1030" s="247" t="s">
        <v>1</v>
      </c>
      <c r="F1030" s="248" t="s">
        <v>1760</v>
      </c>
      <c r="G1030" s="246"/>
      <c r="H1030" s="249">
        <v>73</v>
      </c>
      <c r="I1030" s="250"/>
      <c r="J1030" s="246"/>
      <c r="K1030" s="246"/>
      <c r="L1030" s="251"/>
      <c r="M1030" s="252"/>
      <c r="N1030" s="253"/>
      <c r="O1030" s="253"/>
      <c r="P1030" s="253"/>
      <c r="Q1030" s="253"/>
      <c r="R1030" s="253"/>
      <c r="S1030" s="253"/>
      <c r="T1030" s="254"/>
      <c r="U1030" s="14"/>
      <c r="V1030" s="14"/>
      <c r="W1030" s="14"/>
      <c r="X1030" s="14"/>
      <c r="Y1030" s="14"/>
      <c r="Z1030" s="14"/>
      <c r="AA1030" s="14"/>
      <c r="AB1030" s="14"/>
      <c r="AC1030" s="14"/>
      <c r="AD1030" s="14"/>
      <c r="AE1030" s="14"/>
      <c r="AT1030" s="255" t="s">
        <v>141</v>
      </c>
      <c r="AU1030" s="255" t="s">
        <v>85</v>
      </c>
      <c r="AV1030" s="14" t="s">
        <v>85</v>
      </c>
      <c r="AW1030" s="14" t="s">
        <v>32</v>
      </c>
      <c r="AX1030" s="14" t="s">
        <v>83</v>
      </c>
      <c r="AY1030" s="255" t="s">
        <v>133</v>
      </c>
    </row>
    <row r="1031" s="2" customFormat="1" ht="24.15" customHeight="1">
      <c r="A1031" s="39"/>
      <c r="B1031" s="40"/>
      <c r="C1031" s="220" t="s">
        <v>1791</v>
      </c>
      <c r="D1031" s="220" t="s">
        <v>135</v>
      </c>
      <c r="E1031" s="221" t="s">
        <v>492</v>
      </c>
      <c r="F1031" s="222" t="s">
        <v>493</v>
      </c>
      <c r="G1031" s="223" t="s">
        <v>440</v>
      </c>
      <c r="H1031" s="224">
        <v>56</v>
      </c>
      <c r="I1031" s="225"/>
      <c r="J1031" s="226">
        <f>ROUND(I1031*H1031,2)</f>
        <v>0</v>
      </c>
      <c r="K1031" s="227"/>
      <c r="L1031" s="45"/>
      <c r="M1031" s="228" t="s">
        <v>1</v>
      </c>
      <c r="N1031" s="229" t="s">
        <v>40</v>
      </c>
      <c r="O1031" s="92"/>
      <c r="P1031" s="230">
        <f>O1031*H1031</f>
        <v>0</v>
      </c>
      <c r="Q1031" s="230">
        <v>0.0016199999999999999</v>
      </c>
      <c r="R1031" s="230">
        <f>Q1031*H1031</f>
        <v>0.090719999999999995</v>
      </c>
      <c r="S1031" s="230">
        <v>0</v>
      </c>
      <c r="T1031" s="231">
        <f>S1031*H1031</f>
        <v>0</v>
      </c>
      <c r="U1031" s="39"/>
      <c r="V1031" s="39"/>
      <c r="W1031" s="39"/>
      <c r="X1031" s="39"/>
      <c r="Y1031" s="39"/>
      <c r="Z1031" s="39"/>
      <c r="AA1031" s="39"/>
      <c r="AB1031" s="39"/>
      <c r="AC1031" s="39"/>
      <c r="AD1031" s="39"/>
      <c r="AE1031" s="39"/>
      <c r="AR1031" s="232" t="s">
        <v>139</v>
      </c>
      <c r="AT1031" s="232" t="s">
        <v>135</v>
      </c>
      <c r="AU1031" s="232" t="s">
        <v>85</v>
      </c>
      <c r="AY1031" s="18" t="s">
        <v>133</v>
      </c>
      <c r="BE1031" s="233">
        <f>IF(N1031="základní",J1031,0)</f>
        <v>0</v>
      </c>
      <c r="BF1031" s="233">
        <f>IF(N1031="snížená",J1031,0)</f>
        <v>0</v>
      </c>
      <c r="BG1031" s="233">
        <f>IF(N1031="zákl. přenesená",J1031,0)</f>
        <v>0</v>
      </c>
      <c r="BH1031" s="233">
        <f>IF(N1031="sníž. přenesená",J1031,0)</f>
        <v>0</v>
      </c>
      <c r="BI1031" s="233">
        <f>IF(N1031="nulová",J1031,0)</f>
        <v>0</v>
      </c>
      <c r="BJ1031" s="18" t="s">
        <v>83</v>
      </c>
      <c r="BK1031" s="233">
        <f>ROUND(I1031*H1031,2)</f>
        <v>0</v>
      </c>
      <c r="BL1031" s="18" t="s">
        <v>139</v>
      </c>
      <c r="BM1031" s="232" t="s">
        <v>1792</v>
      </c>
    </row>
    <row r="1032" s="13" customFormat="1">
      <c r="A1032" s="13"/>
      <c r="B1032" s="234"/>
      <c r="C1032" s="235"/>
      <c r="D1032" s="236" t="s">
        <v>141</v>
      </c>
      <c r="E1032" s="237" t="s">
        <v>1</v>
      </c>
      <c r="F1032" s="238" t="s">
        <v>1545</v>
      </c>
      <c r="G1032" s="235"/>
      <c r="H1032" s="237" t="s">
        <v>1</v>
      </c>
      <c r="I1032" s="239"/>
      <c r="J1032" s="235"/>
      <c r="K1032" s="235"/>
      <c r="L1032" s="240"/>
      <c r="M1032" s="241"/>
      <c r="N1032" s="242"/>
      <c r="O1032" s="242"/>
      <c r="P1032" s="242"/>
      <c r="Q1032" s="242"/>
      <c r="R1032" s="242"/>
      <c r="S1032" s="242"/>
      <c r="T1032" s="243"/>
      <c r="U1032" s="13"/>
      <c r="V1032" s="13"/>
      <c r="W1032" s="13"/>
      <c r="X1032" s="13"/>
      <c r="Y1032" s="13"/>
      <c r="Z1032" s="13"/>
      <c r="AA1032" s="13"/>
      <c r="AB1032" s="13"/>
      <c r="AC1032" s="13"/>
      <c r="AD1032" s="13"/>
      <c r="AE1032" s="13"/>
      <c r="AT1032" s="244" t="s">
        <v>141</v>
      </c>
      <c r="AU1032" s="244" t="s">
        <v>85</v>
      </c>
      <c r="AV1032" s="13" t="s">
        <v>83</v>
      </c>
      <c r="AW1032" s="13" t="s">
        <v>32</v>
      </c>
      <c r="AX1032" s="13" t="s">
        <v>75</v>
      </c>
      <c r="AY1032" s="244" t="s">
        <v>133</v>
      </c>
    </row>
    <row r="1033" s="14" customFormat="1">
      <c r="A1033" s="14"/>
      <c r="B1033" s="245"/>
      <c r="C1033" s="246"/>
      <c r="D1033" s="236" t="s">
        <v>141</v>
      </c>
      <c r="E1033" s="247" t="s">
        <v>1</v>
      </c>
      <c r="F1033" s="248" t="s">
        <v>187</v>
      </c>
      <c r="G1033" s="246"/>
      <c r="H1033" s="249">
        <v>8</v>
      </c>
      <c r="I1033" s="250"/>
      <c r="J1033" s="246"/>
      <c r="K1033" s="246"/>
      <c r="L1033" s="251"/>
      <c r="M1033" s="252"/>
      <c r="N1033" s="253"/>
      <c r="O1033" s="253"/>
      <c r="P1033" s="253"/>
      <c r="Q1033" s="253"/>
      <c r="R1033" s="253"/>
      <c r="S1033" s="253"/>
      <c r="T1033" s="254"/>
      <c r="U1033" s="14"/>
      <c r="V1033" s="14"/>
      <c r="W1033" s="14"/>
      <c r="X1033" s="14"/>
      <c r="Y1033" s="14"/>
      <c r="Z1033" s="14"/>
      <c r="AA1033" s="14"/>
      <c r="AB1033" s="14"/>
      <c r="AC1033" s="14"/>
      <c r="AD1033" s="14"/>
      <c r="AE1033" s="14"/>
      <c r="AT1033" s="255" t="s">
        <v>141</v>
      </c>
      <c r="AU1033" s="255" t="s">
        <v>85</v>
      </c>
      <c r="AV1033" s="14" t="s">
        <v>85</v>
      </c>
      <c r="AW1033" s="14" t="s">
        <v>32</v>
      </c>
      <c r="AX1033" s="14" t="s">
        <v>75</v>
      </c>
      <c r="AY1033" s="255" t="s">
        <v>133</v>
      </c>
    </row>
    <row r="1034" s="13" customFormat="1">
      <c r="A1034" s="13"/>
      <c r="B1034" s="234"/>
      <c r="C1034" s="235"/>
      <c r="D1034" s="236" t="s">
        <v>141</v>
      </c>
      <c r="E1034" s="237" t="s">
        <v>1</v>
      </c>
      <c r="F1034" s="238" t="s">
        <v>1547</v>
      </c>
      <c r="G1034" s="235"/>
      <c r="H1034" s="237" t="s">
        <v>1</v>
      </c>
      <c r="I1034" s="239"/>
      <c r="J1034" s="235"/>
      <c r="K1034" s="235"/>
      <c r="L1034" s="240"/>
      <c r="M1034" s="241"/>
      <c r="N1034" s="242"/>
      <c r="O1034" s="242"/>
      <c r="P1034" s="242"/>
      <c r="Q1034" s="242"/>
      <c r="R1034" s="242"/>
      <c r="S1034" s="242"/>
      <c r="T1034" s="243"/>
      <c r="U1034" s="13"/>
      <c r="V1034" s="13"/>
      <c r="W1034" s="13"/>
      <c r="X1034" s="13"/>
      <c r="Y1034" s="13"/>
      <c r="Z1034" s="13"/>
      <c r="AA1034" s="13"/>
      <c r="AB1034" s="13"/>
      <c r="AC1034" s="13"/>
      <c r="AD1034" s="13"/>
      <c r="AE1034" s="13"/>
      <c r="AT1034" s="244" t="s">
        <v>141</v>
      </c>
      <c r="AU1034" s="244" t="s">
        <v>85</v>
      </c>
      <c r="AV1034" s="13" t="s">
        <v>83</v>
      </c>
      <c r="AW1034" s="13" t="s">
        <v>32</v>
      </c>
      <c r="AX1034" s="13" t="s">
        <v>75</v>
      </c>
      <c r="AY1034" s="244" t="s">
        <v>133</v>
      </c>
    </row>
    <row r="1035" s="14" customFormat="1">
      <c r="A1035" s="14"/>
      <c r="B1035" s="245"/>
      <c r="C1035" s="246"/>
      <c r="D1035" s="236" t="s">
        <v>141</v>
      </c>
      <c r="E1035" s="247" t="s">
        <v>1</v>
      </c>
      <c r="F1035" s="248" t="s">
        <v>85</v>
      </c>
      <c r="G1035" s="246"/>
      <c r="H1035" s="249">
        <v>2</v>
      </c>
      <c r="I1035" s="250"/>
      <c r="J1035" s="246"/>
      <c r="K1035" s="246"/>
      <c r="L1035" s="251"/>
      <c r="M1035" s="252"/>
      <c r="N1035" s="253"/>
      <c r="O1035" s="253"/>
      <c r="P1035" s="253"/>
      <c r="Q1035" s="253"/>
      <c r="R1035" s="253"/>
      <c r="S1035" s="253"/>
      <c r="T1035" s="254"/>
      <c r="U1035" s="14"/>
      <c r="V1035" s="14"/>
      <c r="W1035" s="14"/>
      <c r="X1035" s="14"/>
      <c r="Y1035" s="14"/>
      <c r="Z1035" s="14"/>
      <c r="AA1035" s="14"/>
      <c r="AB1035" s="14"/>
      <c r="AC1035" s="14"/>
      <c r="AD1035" s="14"/>
      <c r="AE1035" s="14"/>
      <c r="AT1035" s="255" t="s">
        <v>141</v>
      </c>
      <c r="AU1035" s="255" t="s">
        <v>85</v>
      </c>
      <c r="AV1035" s="14" t="s">
        <v>85</v>
      </c>
      <c r="AW1035" s="14" t="s">
        <v>32</v>
      </c>
      <c r="AX1035" s="14" t="s">
        <v>75</v>
      </c>
      <c r="AY1035" s="255" t="s">
        <v>133</v>
      </c>
    </row>
    <row r="1036" s="13" customFormat="1">
      <c r="A1036" s="13"/>
      <c r="B1036" s="234"/>
      <c r="C1036" s="235"/>
      <c r="D1036" s="236" t="s">
        <v>141</v>
      </c>
      <c r="E1036" s="237" t="s">
        <v>1</v>
      </c>
      <c r="F1036" s="238" t="s">
        <v>1549</v>
      </c>
      <c r="G1036" s="235"/>
      <c r="H1036" s="237" t="s">
        <v>1</v>
      </c>
      <c r="I1036" s="239"/>
      <c r="J1036" s="235"/>
      <c r="K1036" s="235"/>
      <c r="L1036" s="240"/>
      <c r="M1036" s="241"/>
      <c r="N1036" s="242"/>
      <c r="O1036" s="242"/>
      <c r="P1036" s="242"/>
      <c r="Q1036" s="242"/>
      <c r="R1036" s="242"/>
      <c r="S1036" s="242"/>
      <c r="T1036" s="243"/>
      <c r="U1036" s="13"/>
      <c r="V1036" s="13"/>
      <c r="W1036" s="13"/>
      <c r="X1036" s="13"/>
      <c r="Y1036" s="13"/>
      <c r="Z1036" s="13"/>
      <c r="AA1036" s="13"/>
      <c r="AB1036" s="13"/>
      <c r="AC1036" s="13"/>
      <c r="AD1036" s="13"/>
      <c r="AE1036" s="13"/>
      <c r="AT1036" s="244" t="s">
        <v>141</v>
      </c>
      <c r="AU1036" s="244" t="s">
        <v>85</v>
      </c>
      <c r="AV1036" s="13" t="s">
        <v>83</v>
      </c>
      <c r="AW1036" s="13" t="s">
        <v>32</v>
      </c>
      <c r="AX1036" s="13" t="s">
        <v>75</v>
      </c>
      <c r="AY1036" s="244" t="s">
        <v>133</v>
      </c>
    </row>
    <row r="1037" s="14" customFormat="1">
      <c r="A1037" s="14"/>
      <c r="B1037" s="245"/>
      <c r="C1037" s="246"/>
      <c r="D1037" s="236" t="s">
        <v>141</v>
      </c>
      <c r="E1037" s="247" t="s">
        <v>1</v>
      </c>
      <c r="F1037" s="248" t="s">
        <v>85</v>
      </c>
      <c r="G1037" s="246"/>
      <c r="H1037" s="249">
        <v>2</v>
      </c>
      <c r="I1037" s="250"/>
      <c r="J1037" s="246"/>
      <c r="K1037" s="246"/>
      <c r="L1037" s="251"/>
      <c r="M1037" s="252"/>
      <c r="N1037" s="253"/>
      <c r="O1037" s="253"/>
      <c r="P1037" s="253"/>
      <c r="Q1037" s="253"/>
      <c r="R1037" s="253"/>
      <c r="S1037" s="253"/>
      <c r="T1037" s="254"/>
      <c r="U1037" s="14"/>
      <c r="V1037" s="14"/>
      <c r="W1037" s="14"/>
      <c r="X1037" s="14"/>
      <c r="Y1037" s="14"/>
      <c r="Z1037" s="14"/>
      <c r="AA1037" s="14"/>
      <c r="AB1037" s="14"/>
      <c r="AC1037" s="14"/>
      <c r="AD1037" s="14"/>
      <c r="AE1037" s="14"/>
      <c r="AT1037" s="255" t="s">
        <v>141</v>
      </c>
      <c r="AU1037" s="255" t="s">
        <v>85</v>
      </c>
      <c r="AV1037" s="14" t="s">
        <v>85</v>
      </c>
      <c r="AW1037" s="14" t="s">
        <v>32</v>
      </c>
      <c r="AX1037" s="14" t="s">
        <v>75</v>
      </c>
      <c r="AY1037" s="255" t="s">
        <v>133</v>
      </c>
    </row>
    <row r="1038" s="13" customFormat="1">
      <c r="A1038" s="13"/>
      <c r="B1038" s="234"/>
      <c r="C1038" s="235"/>
      <c r="D1038" s="236" t="s">
        <v>141</v>
      </c>
      <c r="E1038" s="237" t="s">
        <v>1</v>
      </c>
      <c r="F1038" s="238" t="s">
        <v>1550</v>
      </c>
      <c r="G1038" s="235"/>
      <c r="H1038" s="237" t="s">
        <v>1</v>
      </c>
      <c r="I1038" s="239"/>
      <c r="J1038" s="235"/>
      <c r="K1038" s="235"/>
      <c r="L1038" s="240"/>
      <c r="M1038" s="241"/>
      <c r="N1038" s="242"/>
      <c r="O1038" s="242"/>
      <c r="P1038" s="242"/>
      <c r="Q1038" s="242"/>
      <c r="R1038" s="242"/>
      <c r="S1038" s="242"/>
      <c r="T1038" s="243"/>
      <c r="U1038" s="13"/>
      <c r="V1038" s="13"/>
      <c r="W1038" s="13"/>
      <c r="X1038" s="13"/>
      <c r="Y1038" s="13"/>
      <c r="Z1038" s="13"/>
      <c r="AA1038" s="13"/>
      <c r="AB1038" s="13"/>
      <c r="AC1038" s="13"/>
      <c r="AD1038" s="13"/>
      <c r="AE1038" s="13"/>
      <c r="AT1038" s="244" t="s">
        <v>141</v>
      </c>
      <c r="AU1038" s="244" t="s">
        <v>85</v>
      </c>
      <c r="AV1038" s="13" t="s">
        <v>83</v>
      </c>
      <c r="AW1038" s="13" t="s">
        <v>32</v>
      </c>
      <c r="AX1038" s="13" t="s">
        <v>75</v>
      </c>
      <c r="AY1038" s="244" t="s">
        <v>133</v>
      </c>
    </row>
    <row r="1039" s="14" customFormat="1">
      <c r="A1039" s="14"/>
      <c r="B1039" s="245"/>
      <c r="C1039" s="246"/>
      <c r="D1039" s="236" t="s">
        <v>141</v>
      </c>
      <c r="E1039" s="247" t="s">
        <v>1</v>
      </c>
      <c r="F1039" s="248" t="s">
        <v>85</v>
      </c>
      <c r="G1039" s="246"/>
      <c r="H1039" s="249">
        <v>2</v>
      </c>
      <c r="I1039" s="250"/>
      <c r="J1039" s="246"/>
      <c r="K1039" s="246"/>
      <c r="L1039" s="251"/>
      <c r="M1039" s="252"/>
      <c r="N1039" s="253"/>
      <c r="O1039" s="253"/>
      <c r="P1039" s="253"/>
      <c r="Q1039" s="253"/>
      <c r="R1039" s="253"/>
      <c r="S1039" s="253"/>
      <c r="T1039" s="254"/>
      <c r="U1039" s="14"/>
      <c r="V1039" s="14"/>
      <c r="W1039" s="14"/>
      <c r="X1039" s="14"/>
      <c r="Y1039" s="14"/>
      <c r="Z1039" s="14"/>
      <c r="AA1039" s="14"/>
      <c r="AB1039" s="14"/>
      <c r="AC1039" s="14"/>
      <c r="AD1039" s="14"/>
      <c r="AE1039" s="14"/>
      <c r="AT1039" s="255" t="s">
        <v>141</v>
      </c>
      <c r="AU1039" s="255" t="s">
        <v>85</v>
      </c>
      <c r="AV1039" s="14" t="s">
        <v>85</v>
      </c>
      <c r="AW1039" s="14" t="s">
        <v>32</v>
      </c>
      <c r="AX1039" s="14" t="s">
        <v>75</v>
      </c>
      <c r="AY1039" s="255" t="s">
        <v>133</v>
      </c>
    </row>
    <row r="1040" s="13" customFormat="1">
      <c r="A1040" s="13"/>
      <c r="B1040" s="234"/>
      <c r="C1040" s="235"/>
      <c r="D1040" s="236" t="s">
        <v>141</v>
      </c>
      <c r="E1040" s="237" t="s">
        <v>1</v>
      </c>
      <c r="F1040" s="238" t="s">
        <v>1551</v>
      </c>
      <c r="G1040" s="235"/>
      <c r="H1040" s="237" t="s">
        <v>1</v>
      </c>
      <c r="I1040" s="239"/>
      <c r="J1040" s="235"/>
      <c r="K1040" s="235"/>
      <c r="L1040" s="240"/>
      <c r="M1040" s="241"/>
      <c r="N1040" s="242"/>
      <c r="O1040" s="242"/>
      <c r="P1040" s="242"/>
      <c r="Q1040" s="242"/>
      <c r="R1040" s="242"/>
      <c r="S1040" s="242"/>
      <c r="T1040" s="243"/>
      <c r="U1040" s="13"/>
      <c r="V1040" s="13"/>
      <c r="W1040" s="13"/>
      <c r="X1040" s="13"/>
      <c r="Y1040" s="13"/>
      <c r="Z1040" s="13"/>
      <c r="AA1040" s="13"/>
      <c r="AB1040" s="13"/>
      <c r="AC1040" s="13"/>
      <c r="AD1040" s="13"/>
      <c r="AE1040" s="13"/>
      <c r="AT1040" s="244" t="s">
        <v>141</v>
      </c>
      <c r="AU1040" s="244" t="s">
        <v>85</v>
      </c>
      <c r="AV1040" s="13" t="s">
        <v>83</v>
      </c>
      <c r="AW1040" s="13" t="s">
        <v>32</v>
      </c>
      <c r="AX1040" s="13" t="s">
        <v>75</v>
      </c>
      <c r="AY1040" s="244" t="s">
        <v>133</v>
      </c>
    </row>
    <row r="1041" s="14" customFormat="1">
      <c r="A1041" s="14"/>
      <c r="B1041" s="245"/>
      <c r="C1041" s="246"/>
      <c r="D1041" s="236" t="s">
        <v>141</v>
      </c>
      <c r="E1041" s="247" t="s">
        <v>1</v>
      </c>
      <c r="F1041" s="248" t="s">
        <v>85</v>
      </c>
      <c r="G1041" s="246"/>
      <c r="H1041" s="249">
        <v>2</v>
      </c>
      <c r="I1041" s="250"/>
      <c r="J1041" s="246"/>
      <c r="K1041" s="246"/>
      <c r="L1041" s="251"/>
      <c r="M1041" s="252"/>
      <c r="N1041" s="253"/>
      <c r="O1041" s="253"/>
      <c r="P1041" s="253"/>
      <c r="Q1041" s="253"/>
      <c r="R1041" s="253"/>
      <c r="S1041" s="253"/>
      <c r="T1041" s="254"/>
      <c r="U1041" s="14"/>
      <c r="V1041" s="14"/>
      <c r="W1041" s="14"/>
      <c r="X1041" s="14"/>
      <c r="Y1041" s="14"/>
      <c r="Z1041" s="14"/>
      <c r="AA1041" s="14"/>
      <c r="AB1041" s="14"/>
      <c r="AC1041" s="14"/>
      <c r="AD1041" s="14"/>
      <c r="AE1041" s="14"/>
      <c r="AT1041" s="255" t="s">
        <v>141</v>
      </c>
      <c r="AU1041" s="255" t="s">
        <v>85</v>
      </c>
      <c r="AV1041" s="14" t="s">
        <v>85</v>
      </c>
      <c r="AW1041" s="14" t="s">
        <v>32</v>
      </c>
      <c r="AX1041" s="14" t="s">
        <v>75</v>
      </c>
      <c r="AY1041" s="255" t="s">
        <v>133</v>
      </c>
    </row>
    <row r="1042" s="13" customFormat="1">
      <c r="A1042" s="13"/>
      <c r="B1042" s="234"/>
      <c r="C1042" s="235"/>
      <c r="D1042" s="236" t="s">
        <v>141</v>
      </c>
      <c r="E1042" s="237" t="s">
        <v>1</v>
      </c>
      <c r="F1042" s="238" t="s">
        <v>1552</v>
      </c>
      <c r="G1042" s="235"/>
      <c r="H1042" s="237" t="s">
        <v>1</v>
      </c>
      <c r="I1042" s="239"/>
      <c r="J1042" s="235"/>
      <c r="K1042" s="235"/>
      <c r="L1042" s="240"/>
      <c r="M1042" s="241"/>
      <c r="N1042" s="242"/>
      <c r="O1042" s="242"/>
      <c r="P1042" s="242"/>
      <c r="Q1042" s="242"/>
      <c r="R1042" s="242"/>
      <c r="S1042" s="242"/>
      <c r="T1042" s="243"/>
      <c r="U1042" s="13"/>
      <c r="V1042" s="13"/>
      <c r="W1042" s="13"/>
      <c r="X1042" s="13"/>
      <c r="Y1042" s="13"/>
      <c r="Z1042" s="13"/>
      <c r="AA1042" s="13"/>
      <c r="AB1042" s="13"/>
      <c r="AC1042" s="13"/>
      <c r="AD1042" s="13"/>
      <c r="AE1042" s="13"/>
      <c r="AT1042" s="244" t="s">
        <v>141</v>
      </c>
      <c r="AU1042" s="244" t="s">
        <v>85</v>
      </c>
      <c r="AV1042" s="13" t="s">
        <v>83</v>
      </c>
      <c r="AW1042" s="13" t="s">
        <v>32</v>
      </c>
      <c r="AX1042" s="13" t="s">
        <v>75</v>
      </c>
      <c r="AY1042" s="244" t="s">
        <v>133</v>
      </c>
    </row>
    <row r="1043" s="14" customFormat="1">
      <c r="A1043" s="14"/>
      <c r="B1043" s="245"/>
      <c r="C1043" s="246"/>
      <c r="D1043" s="236" t="s">
        <v>141</v>
      </c>
      <c r="E1043" s="247" t="s">
        <v>1</v>
      </c>
      <c r="F1043" s="248" t="s">
        <v>85</v>
      </c>
      <c r="G1043" s="246"/>
      <c r="H1043" s="249">
        <v>2</v>
      </c>
      <c r="I1043" s="250"/>
      <c r="J1043" s="246"/>
      <c r="K1043" s="246"/>
      <c r="L1043" s="251"/>
      <c r="M1043" s="252"/>
      <c r="N1043" s="253"/>
      <c r="O1043" s="253"/>
      <c r="P1043" s="253"/>
      <c r="Q1043" s="253"/>
      <c r="R1043" s="253"/>
      <c r="S1043" s="253"/>
      <c r="T1043" s="254"/>
      <c r="U1043" s="14"/>
      <c r="V1043" s="14"/>
      <c r="W1043" s="14"/>
      <c r="X1043" s="14"/>
      <c r="Y1043" s="14"/>
      <c r="Z1043" s="14"/>
      <c r="AA1043" s="14"/>
      <c r="AB1043" s="14"/>
      <c r="AC1043" s="14"/>
      <c r="AD1043" s="14"/>
      <c r="AE1043" s="14"/>
      <c r="AT1043" s="255" t="s">
        <v>141</v>
      </c>
      <c r="AU1043" s="255" t="s">
        <v>85</v>
      </c>
      <c r="AV1043" s="14" t="s">
        <v>85</v>
      </c>
      <c r="AW1043" s="14" t="s">
        <v>32</v>
      </c>
      <c r="AX1043" s="14" t="s">
        <v>75</v>
      </c>
      <c r="AY1043" s="255" t="s">
        <v>133</v>
      </c>
    </row>
    <row r="1044" s="13" customFormat="1">
      <c r="A1044" s="13"/>
      <c r="B1044" s="234"/>
      <c r="C1044" s="235"/>
      <c r="D1044" s="236" t="s">
        <v>141</v>
      </c>
      <c r="E1044" s="237" t="s">
        <v>1</v>
      </c>
      <c r="F1044" s="238" t="s">
        <v>1553</v>
      </c>
      <c r="G1044" s="235"/>
      <c r="H1044" s="237" t="s">
        <v>1</v>
      </c>
      <c r="I1044" s="239"/>
      <c r="J1044" s="235"/>
      <c r="K1044" s="235"/>
      <c r="L1044" s="240"/>
      <c r="M1044" s="241"/>
      <c r="N1044" s="242"/>
      <c r="O1044" s="242"/>
      <c r="P1044" s="242"/>
      <c r="Q1044" s="242"/>
      <c r="R1044" s="242"/>
      <c r="S1044" s="242"/>
      <c r="T1044" s="243"/>
      <c r="U1044" s="13"/>
      <c r="V1044" s="13"/>
      <c r="W1044" s="13"/>
      <c r="X1044" s="13"/>
      <c r="Y1044" s="13"/>
      <c r="Z1044" s="13"/>
      <c r="AA1044" s="13"/>
      <c r="AB1044" s="13"/>
      <c r="AC1044" s="13"/>
      <c r="AD1044" s="13"/>
      <c r="AE1044" s="13"/>
      <c r="AT1044" s="244" t="s">
        <v>141</v>
      </c>
      <c r="AU1044" s="244" t="s">
        <v>85</v>
      </c>
      <c r="AV1044" s="13" t="s">
        <v>83</v>
      </c>
      <c r="AW1044" s="13" t="s">
        <v>32</v>
      </c>
      <c r="AX1044" s="13" t="s">
        <v>75</v>
      </c>
      <c r="AY1044" s="244" t="s">
        <v>133</v>
      </c>
    </row>
    <row r="1045" s="14" customFormat="1">
      <c r="A1045" s="14"/>
      <c r="B1045" s="245"/>
      <c r="C1045" s="246"/>
      <c r="D1045" s="236" t="s">
        <v>141</v>
      </c>
      <c r="E1045" s="247" t="s">
        <v>1</v>
      </c>
      <c r="F1045" s="248" t="s">
        <v>85</v>
      </c>
      <c r="G1045" s="246"/>
      <c r="H1045" s="249">
        <v>2</v>
      </c>
      <c r="I1045" s="250"/>
      <c r="J1045" s="246"/>
      <c r="K1045" s="246"/>
      <c r="L1045" s="251"/>
      <c r="M1045" s="252"/>
      <c r="N1045" s="253"/>
      <c r="O1045" s="253"/>
      <c r="P1045" s="253"/>
      <c r="Q1045" s="253"/>
      <c r="R1045" s="253"/>
      <c r="S1045" s="253"/>
      <c r="T1045" s="254"/>
      <c r="U1045" s="14"/>
      <c r="V1045" s="14"/>
      <c r="W1045" s="14"/>
      <c r="X1045" s="14"/>
      <c r="Y1045" s="14"/>
      <c r="Z1045" s="14"/>
      <c r="AA1045" s="14"/>
      <c r="AB1045" s="14"/>
      <c r="AC1045" s="14"/>
      <c r="AD1045" s="14"/>
      <c r="AE1045" s="14"/>
      <c r="AT1045" s="255" t="s">
        <v>141</v>
      </c>
      <c r="AU1045" s="255" t="s">
        <v>85</v>
      </c>
      <c r="AV1045" s="14" t="s">
        <v>85</v>
      </c>
      <c r="AW1045" s="14" t="s">
        <v>32</v>
      </c>
      <c r="AX1045" s="14" t="s">
        <v>75</v>
      </c>
      <c r="AY1045" s="255" t="s">
        <v>133</v>
      </c>
    </row>
    <row r="1046" s="13" customFormat="1">
      <c r="A1046" s="13"/>
      <c r="B1046" s="234"/>
      <c r="C1046" s="235"/>
      <c r="D1046" s="236" t="s">
        <v>141</v>
      </c>
      <c r="E1046" s="237" t="s">
        <v>1</v>
      </c>
      <c r="F1046" s="238" t="s">
        <v>1554</v>
      </c>
      <c r="G1046" s="235"/>
      <c r="H1046" s="237" t="s">
        <v>1</v>
      </c>
      <c r="I1046" s="239"/>
      <c r="J1046" s="235"/>
      <c r="K1046" s="235"/>
      <c r="L1046" s="240"/>
      <c r="M1046" s="241"/>
      <c r="N1046" s="242"/>
      <c r="O1046" s="242"/>
      <c r="P1046" s="242"/>
      <c r="Q1046" s="242"/>
      <c r="R1046" s="242"/>
      <c r="S1046" s="242"/>
      <c r="T1046" s="243"/>
      <c r="U1046" s="13"/>
      <c r="V1046" s="13"/>
      <c r="W1046" s="13"/>
      <c r="X1046" s="13"/>
      <c r="Y1046" s="13"/>
      <c r="Z1046" s="13"/>
      <c r="AA1046" s="13"/>
      <c r="AB1046" s="13"/>
      <c r="AC1046" s="13"/>
      <c r="AD1046" s="13"/>
      <c r="AE1046" s="13"/>
      <c r="AT1046" s="244" t="s">
        <v>141</v>
      </c>
      <c r="AU1046" s="244" t="s">
        <v>85</v>
      </c>
      <c r="AV1046" s="13" t="s">
        <v>83</v>
      </c>
      <c r="AW1046" s="13" t="s">
        <v>32</v>
      </c>
      <c r="AX1046" s="13" t="s">
        <v>75</v>
      </c>
      <c r="AY1046" s="244" t="s">
        <v>133</v>
      </c>
    </row>
    <row r="1047" s="14" customFormat="1">
      <c r="A1047" s="14"/>
      <c r="B1047" s="245"/>
      <c r="C1047" s="246"/>
      <c r="D1047" s="236" t="s">
        <v>141</v>
      </c>
      <c r="E1047" s="247" t="s">
        <v>1</v>
      </c>
      <c r="F1047" s="248" t="s">
        <v>85</v>
      </c>
      <c r="G1047" s="246"/>
      <c r="H1047" s="249">
        <v>2</v>
      </c>
      <c r="I1047" s="250"/>
      <c r="J1047" s="246"/>
      <c r="K1047" s="246"/>
      <c r="L1047" s="251"/>
      <c r="M1047" s="252"/>
      <c r="N1047" s="253"/>
      <c r="O1047" s="253"/>
      <c r="P1047" s="253"/>
      <c r="Q1047" s="253"/>
      <c r="R1047" s="253"/>
      <c r="S1047" s="253"/>
      <c r="T1047" s="254"/>
      <c r="U1047" s="14"/>
      <c r="V1047" s="14"/>
      <c r="W1047" s="14"/>
      <c r="X1047" s="14"/>
      <c r="Y1047" s="14"/>
      <c r="Z1047" s="14"/>
      <c r="AA1047" s="14"/>
      <c r="AB1047" s="14"/>
      <c r="AC1047" s="14"/>
      <c r="AD1047" s="14"/>
      <c r="AE1047" s="14"/>
      <c r="AT1047" s="255" t="s">
        <v>141</v>
      </c>
      <c r="AU1047" s="255" t="s">
        <v>85</v>
      </c>
      <c r="AV1047" s="14" t="s">
        <v>85</v>
      </c>
      <c r="AW1047" s="14" t="s">
        <v>32</v>
      </c>
      <c r="AX1047" s="14" t="s">
        <v>75</v>
      </c>
      <c r="AY1047" s="255" t="s">
        <v>133</v>
      </c>
    </row>
    <row r="1048" s="13" customFormat="1">
      <c r="A1048" s="13"/>
      <c r="B1048" s="234"/>
      <c r="C1048" s="235"/>
      <c r="D1048" s="236" t="s">
        <v>141</v>
      </c>
      <c r="E1048" s="237" t="s">
        <v>1</v>
      </c>
      <c r="F1048" s="238" t="s">
        <v>1555</v>
      </c>
      <c r="G1048" s="235"/>
      <c r="H1048" s="237" t="s">
        <v>1</v>
      </c>
      <c r="I1048" s="239"/>
      <c r="J1048" s="235"/>
      <c r="K1048" s="235"/>
      <c r="L1048" s="240"/>
      <c r="M1048" s="241"/>
      <c r="N1048" s="242"/>
      <c r="O1048" s="242"/>
      <c r="P1048" s="242"/>
      <c r="Q1048" s="242"/>
      <c r="R1048" s="242"/>
      <c r="S1048" s="242"/>
      <c r="T1048" s="243"/>
      <c r="U1048" s="13"/>
      <c r="V1048" s="13"/>
      <c r="W1048" s="13"/>
      <c r="X1048" s="13"/>
      <c r="Y1048" s="13"/>
      <c r="Z1048" s="13"/>
      <c r="AA1048" s="13"/>
      <c r="AB1048" s="13"/>
      <c r="AC1048" s="13"/>
      <c r="AD1048" s="13"/>
      <c r="AE1048" s="13"/>
      <c r="AT1048" s="244" t="s">
        <v>141</v>
      </c>
      <c r="AU1048" s="244" t="s">
        <v>85</v>
      </c>
      <c r="AV1048" s="13" t="s">
        <v>83</v>
      </c>
      <c r="AW1048" s="13" t="s">
        <v>32</v>
      </c>
      <c r="AX1048" s="13" t="s">
        <v>75</v>
      </c>
      <c r="AY1048" s="244" t="s">
        <v>133</v>
      </c>
    </row>
    <row r="1049" s="14" customFormat="1">
      <c r="A1049" s="14"/>
      <c r="B1049" s="245"/>
      <c r="C1049" s="246"/>
      <c r="D1049" s="236" t="s">
        <v>141</v>
      </c>
      <c r="E1049" s="247" t="s">
        <v>1</v>
      </c>
      <c r="F1049" s="248" t="s">
        <v>181</v>
      </c>
      <c r="G1049" s="246"/>
      <c r="H1049" s="249">
        <v>7</v>
      </c>
      <c r="I1049" s="250"/>
      <c r="J1049" s="246"/>
      <c r="K1049" s="246"/>
      <c r="L1049" s="251"/>
      <c r="M1049" s="252"/>
      <c r="N1049" s="253"/>
      <c r="O1049" s="253"/>
      <c r="P1049" s="253"/>
      <c r="Q1049" s="253"/>
      <c r="R1049" s="253"/>
      <c r="S1049" s="253"/>
      <c r="T1049" s="254"/>
      <c r="U1049" s="14"/>
      <c r="V1049" s="14"/>
      <c r="W1049" s="14"/>
      <c r="X1049" s="14"/>
      <c r="Y1049" s="14"/>
      <c r="Z1049" s="14"/>
      <c r="AA1049" s="14"/>
      <c r="AB1049" s="14"/>
      <c r="AC1049" s="14"/>
      <c r="AD1049" s="14"/>
      <c r="AE1049" s="14"/>
      <c r="AT1049" s="255" t="s">
        <v>141</v>
      </c>
      <c r="AU1049" s="255" t="s">
        <v>85</v>
      </c>
      <c r="AV1049" s="14" t="s">
        <v>85</v>
      </c>
      <c r="AW1049" s="14" t="s">
        <v>32</v>
      </c>
      <c r="AX1049" s="14" t="s">
        <v>75</v>
      </c>
      <c r="AY1049" s="255" t="s">
        <v>133</v>
      </c>
    </row>
    <row r="1050" s="13" customFormat="1">
      <c r="A1050" s="13"/>
      <c r="B1050" s="234"/>
      <c r="C1050" s="235"/>
      <c r="D1050" s="236" t="s">
        <v>141</v>
      </c>
      <c r="E1050" s="237" t="s">
        <v>1</v>
      </c>
      <c r="F1050" s="238" t="s">
        <v>1557</v>
      </c>
      <c r="G1050" s="235"/>
      <c r="H1050" s="237" t="s">
        <v>1</v>
      </c>
      <c r="I1050" s="239"/>
      <c r="J1050" s="235"/>
      <c r="K1050" s="235"/>
      <c r="L1050" s="240"/>
      <c r="M1050" s="241"/>
      <c r="N1050" s="242"/>
      <c r="O1050" s="242"/>
      <c r="P1050" s="242"/>
      <c r="Q1050" s="242"/>
      <c r="R1050" s="242"/>
      <c r="S1050" s="242"/>
      <c r="T1050" s="243"/>
      <c r="U1050" s="13"/>
      <c r="V1050" s="13"/>
      <c r="W1050" s="13"/>
      <c r="X1050" s="13"/>
      <c r="Y1050" s="13"/>
      <c r="Z1050" s="13"/>
      <c r="AA1050" s="13"/>
      <c r="AB1050" s="13"/>
      <c r="AC1050" s="13"/>
      <c r="AD1050" s="13"/>
      <c r="AE1050" s="13"/>
      <c r="AT1050" s="244" t="s">
        <v>141</v>
      </c>
      <c r="AU1050" s="244" t="s">
        <v>85</v>
      </c>
      <c r="AV1050" s="13" t="s">
        <v>83</v>
      </c>
      <c r="AW1050" s="13" t="s">
        <v>32</v>
      </c>
      <c r="AX1050" s="13" t="s">
        <v>75</v>
      </c>
      <c r="AY1050" s="244" t="s">
        <v>133</v>
      </c>
    </row>
    <row r="1051" s="14" customFormat="1">
      <c r="A1051" s="14"/>
      <c r="B1051" s="245"/>
      <c r="C1051" s="246"/>
      <c r="D1051" s="236" t="s">
        <v>141</v>
      </c>
      <c r="E1051" s="247" t="s">
        <v>1</v>
      </c>
      <c r="F1051" s="248" t="s">
        <v>187</v>
      </c>
      <c r="G1051" s="246"/>
      <c r="H1051" s="249">
        <v>8</v>
      </c>
      <c r="I1051" s="250"/>
      <c r="J1051" s="246"/>
      <c r="K1051" s="246"/>
      <c r="L1051" s="251"/>
      <c r="M1051" s="252"/>
      <c r="N1051" s="253"/>
      <c r="O1051" s="253"/>
      <c r="P1051" s="253"/>
      <c r="Q1051" s="253"/>
      <c r="R1051" s="253"/>
      <c r="S1051" s="253"/>
      <c r="T1051" s="254"/>
      <c r="U1051" s="14"/>
      <c r="V1051" s="14"/>
      <c r="W1051" s="14"/>
      <c r="X1051" s="14"/>
      <c r="Y1051" s="14"/>
      <c r="Z1051" s="14"/>
      <c r="AA1051" s="14"/>
      <c r="AB1051" s="14"/>
      <c r="AC1051" s="14"/>
      <c r="AD1051" s="14"/>
      <c r="AE1051" s="14"/>
      <c r="AT1051" s="255" t="s">
        <v>141</v>
      </c>
      <c r="AU1051" s="255" t="s">
        <v>85</v>
      </c>
      <c r="AV1051" s="14" t="s">
        <v>85</v>
      </c>
      <c r="AW1051" s="14" t="s">
        <v>32</v>
      </c>
      <c r="AX1051" s="14" t="s">
        <v>75</v>
      </c>
      <c r="AY1051" s="255" t="s">
        <v>133</v>
      </c>
    </row>
    <row r="1052" s="13" customFormat="1">
      <c r="A1052" s="13"/>
      <c r="B1052" s="234"/>
      <c r="C1052" s="235"/>
      <c r="D1052" s="236" t="s">
        <v>141</v>
      </c>
      <c r="E1052" s="237" t="s">
        <v>1</v>
      </c>
      <c r="F1052" s="238" t="s">
        <v>1561</v>
      </c>
      <c r="G1052" s="235"/>
      <c r="H1052" s="237" t="s">
        <v>1</v>
      </c>
      <c r="I1052" s="239"/>
      <c r="J1052" s="235"/>
      <c r="K1052" s="235"/>
      <c r="L1052" s="240"/>
      <c r="M1052" s="241"/>
      <c r="N1052" s="242"/>
      <c r="O1052" s="242"/>
      <c r="P1052" s="242"/>
      <c r="Q1052" s="242"/>
      <c r="R1052" s="242"/>
      <c r="S1052" s="242"/>
      <c r="T1052" s="243"/>
      <c r="U1052" s="13"/>
      <c r="V1052" s="13"/>
      <c r="W1052" s="13"/>
      <c r="X1052" s="13"/>
      <c r="Y1052" s="13"/>
      <c r="Z1052" s="13"/>
      <c r="AA1052" s="13"/>
      <c r="AB1052" s="13"/>
      <c r="AC1052" s="13"/>
      <c r="AD1052" s="13"/>
      <c r="AE1052" s="13"/>
      <c r="AT1052" s="244" t="s">
        <v>141</v>
      </c>
      <c r="AU1052" s="244" t="s">
        <v>85</v>
      </c>
      <c r="AV1052" s="13" t="s">
        <v>83</v>
      </c>
      <c r="AW1052" s="13" t="s">
        <v>32</v>
      </c>
      <c r="AX1052" s="13" t="s">
        <v>75</v>
      </c>
      <c r="AY1052" s="244" t="s">
        <v>133</v>
      </c>
    </row>
    <row r="1053" s="14" customFormat="1">
      <c r="A1053" s="14"/>
      <c r="B1053" s="245"/>
      <c r="C1053" s="246"/>
      <c r="D1053" s="236" t="s">
        <v>141</v>
      </c>
      <c r="E1053" s="247" t="s">
        <v>1</v>
      </c>
      <c r="F1053" s="248" t="s">
        <v>83</v>
      </c>
      <c r="G1053" s="246"/>
      <c r="H1053" s="249">
        <v>1</v>
      </c>
      <c r="I1053" s="250"/>
      <c r="J1053" s="246"/>
      <c r="K1053" s="246"/>
      <c r="L1053" s="251"/>
      <c r="M1053" s="252"/>
      <c r="N1053" s="253"/>
      <c r="O1053" s="253"/>
      <c r="P1053" s="253"/>
      <c r="Q1053" s="253"/>
      <c r="R1053" s="253"/>
      <c r="S1053" s="253"/>
      <c r="T1053" s="254"/>
      <c r="U1053" s="14"/>
      <c r="V1053" s="14"/>
      <c r="W1053" s="14"/>
      <c r="X1053" s="14"/>
      <c r="Y1053" s="14"/>
      <c r="Z1053" s="14"/>
      <c r="AA1053" s="14"/>
      <c r="AB1053" s="14"/>
      <c r="AC1053" s="14"/>
      <c r="AD1053" s="14"/>
      <c r="AE1053" s="14"/>
      <c r="AT1053" s="255" t="s">
        <v>141</v>
      </c>
      <c r="AU1053" s="255" t="s">
        <v>85</v>
      </c>
      <c r="AV1053" s="14" t="s">
        <v>85</v>
      </c>
      <c r="AW1053" s="14" t="s">
        <v>32</v>
      </c>
      <c r="AX1053" s="14" t="s">
        <v>75</v>
      </c>
      <c r="AY1053" s="255" t="s">
        <v>133</v>
      </c>
    </row>
    <row r="1054" s="13" customFormat="1">
      <c r="A1054" s="13"/>
      <c r="B1054" s="234"/>
      <c r="C1054" s="235"/>
      <c r="D1054" s="236" t="s">
        <v>141</v>
      </c>
      <c r="E1054" s="237" t="s">
        <v>1</v>
      </c>
      <c r="F1054" s="238" t="s">
        <v>1563</v>
      </c>
      <c r="G1054" s="235"/>
      <c r="H1054" s="237" t="s">
        <v>1</v>
      </c>
      <c r="I1054" s="239"/>
      <c r="J1054" s="235"/>
      <c r="K1054" s="235"/>
      <c r="L1054" s="240"/>
      <c r="M1054" s="241"/>
      <c r="N1054" s="242"/>
      <c r="O1054" s="242"/>
      <c r="P1054" s="242"/>
      <c r="Q1054" s="242"/>
      <c r="R1054" s="242"/>
      <c r="S1054" s="242"/>
      <c r="T1054" s="243"/>
      <c r="U1054" s="13"/>
      <c r="V1054" s="13"/>
      <c r="W1054" s="13"/>
      <c r="X1054" s="13"/>
      <c r="Y1054" s="13"/>
      <c r="Z1054" s="13"/>
      <c r="AA1054" s="13"/>
      <c r="AB1054" s="13"/>
      <c r="AC1054" s="13"/>
      <c r="AD1054" s="13"/>
      <c r="AE1054" s="13"/>
      <c r="AT1054" s="244" t="s">
        <v>141</v>
      </c>
      <c r="AU1054" s="244" t="s">
        <v>85</v>
      </c>
      <c r="AV1054" s="13" t="s">
        <v>83</v>
      </c>
      <c r="AW1054" s="13" t="s">
        <v>32</v>
      </c>
      <c r="AX1054" s="13" t="s">
        <v>75</v>
      </c>
      <c r="AY1054" s="244" t="s">
        <v>133</v>
      </c>
    </row>
    <row r="1055" s="14" customFormat="1">
      <c r="A1055" s="14"/>
      <c r="B1055" s="245"/>
      <c r="C1055" s="246"/>
      <c r="D1055" s="236" t="s">
        <v>141</v>
      </c>
      <c r="E1055" s="247" t="s">
        <v>1</v>
      </c>
      <c r="F1055" s="248" t="s">
        <v>167</v>
      </c>
      <c r="G1055" s="246"/>
      <c r="H1055" s="249">
        <v>5</v>
      </c>
      <c r="I1055" s="250"/>
      <c r="J1055" s="246"/>
      <c r="K1055" s="246"/>
      <c r="L1055" s="251"/>
      <c r="M1055" s="252"/>
      <c r="N1055" s="253"/>
      <c r="O1055" s="253"/>
      <c r="P1055" s="253"/>
      <c r="Q1055" s="253"/>
      <c r="R1055" s="253"/>
      <c r="S1055" s="253"/>
      <c r="T1055" s="254"/>
      <c r="U1055" s="14"/>
      <c r="V1055" s="14"/>
      <c r="W1055" s="14"/>
      <c r="X1055" s="14"/>
      <c r="Y1055" s="14"/>
      <c r="Z1055" s="14"/>
      <c r="AA1055" s="14"/>
      <c r="AB1055" s="14"/>
      <c r="AC1055" s="14"/>
      <c r="AD1055" s="14"/>
      <c r="AE1055" s="14"/>
      <c r="AT1055" s="255" t="s">
        <v>141</v>
      </c>
      <c r="AU1055" s="255" t="s">
        <v>85</v>
      </c>
      <c r="AV1055" s="14" t="s">
        <v>85</v>
      </c>
      <c r="AW1055" s="14" t="s">
        <v>32</v>
      </c>
      <c r="AX1055" s="14" t="s">
        <v>75</v>
      </c>
      <c r="AY1055" s="255" t="s">
        <v>133</v>
      </c>
    </row>
    <row r="1056" s="13" customFormat="1">
      <c r="A1056" s="13"/>
      <c r="B1056" s="234"/>
      <c r="C1056" s="235"/>
      <c r="D1056" s="236" t="s">
        <v>141</v>
      </c>
      <c r="E1056" s="237" t="s">
        <v>1</v>
      </c>
      <c r="F1056" s="238" t="s">
        <v>1564</v>
      </c>
      <c r="G1056" s="235"/>
      <c r="H1056" s="237" t="s">
        <v>1</v>
      </c>
      <c r="I1056" s="239"/>
      <c r="J1056" s="235"/>
      <c r="K1056" s="235"/>
      <c r="L1056" s="240"/>
      <c r="M1056" s="241"/>
      <c r="N1056" s="242"/>
      <c r="O1056" s="242"/>
      <c r="P1056" s="242"/>
      <c r="Q1056" s="242"/>
      <c r="R1056" s="242"/>
      <c r="S1056" s="242"/>
      <c r="T1056" s="243"/>
      <c r="U1056" s="13"/>
      <c r="V1056" s="13"/>
      <c r="W1056" s="13"/>
      <c r="X1056" s="13"/>
      <c r="Y1056" s="13"/>
      <c r="Z1056" s="13"/>
      <c r="AA1056" s="13"/>
      <c r="AB1056" s="13"/>
      <c r="AC1056" s="13"/>
      <c r="AD1056" s="13"/>
      <c r="AE1056" s="13"/>
      <c r="AT1056" s="244" t="s">
        <v>141</v>
      </c>
      <c r="AU1056" s="244" t="s">
        <v>85</v>
      </c>
      <c r="AV1056" s="13" t="s">
        <v>83</v>
      </c>
      <c r="AW1056" s="13" t="s">
        <v>32</v>
      </c>
      <c r="AX1056" s="13" t="s">
        <v>75</v>
      </c>
      <c r="AY1056" s="244" t="s">
        <v>133</v>
      </c>
    </row>
    <row r="1057" s="14" customFormat="1">
      <c r="A1057" s="14"/>
      <c r="B1057" s="245"/>
      <c r="C1057" s="246"/>
      <c r="D1057" s="236" t="s">
        <v>141</v>
      </c>
      <c r="E1057" s="247" t="s">
        <v>1</v>
      </c>
      <c r="F1057" s="248" t="s">
        <v>83</v>
      </c>
      <c r="G1057" s="246"/>
      <c r="H1057" s="249">
        <v>1</v>
      </c>
      <c r="I1057" s="250"/>
      <c r="J1057" s="246"/>
      <c r="K1057" s="246"/>
      <c r="L1057" s="251"/>
      <c r="M1057" s="252"/>
      <c r="N1057" s="253"/>
      <c r="O1057" s="253"/>
      <c r="P1057" s="253"/>
      <c r="Q1057" s="253"/>
      <c r="R1057" s="253"/>
      <c r="S1057" s="253"/>
      <c r="T1057" s="254"/>
      <c r="U1057" s="14"/>
      <c r="V1057" s="14"/>
      <c r="W1057" s="14"/>
      <c r="X1057" s="14"/>
      <c r="Y1057" s="14"/>
      <c r="Z1057" s="14"/>
      <c r="AA1057" s="14"/>
      <c r="AB1057" s="14"/>
      <c r="AC1057" s="14"/>
      <c r="AD1057" s="14"/>
      <c r="AE1057" s="14"/>
      <c r="AT1057" s="255" t="s">
        <v>141</v>
      </c>
      <c r="AU1057" s="255" t="s">
        <v>85</v>
      </c>
      <c r="AV1057" s="14" t="s">
        <v>85</v>
      </c>
      <c r="AW1057" s="14" t="s">
        <v>32</v>
      </c>
      <c r="AX1057" s="14" t="s">
        <v>75</v>
      </c>
      <c r="AY1057" s="255" t="s">
        <v>133</v>
      </c>
    </row>
    <row r="1058" s="13" customFormat="1">
      <c r="A1058" s="13"/>
      <c r="B1058" s="234"/>
      <c r="C1058" s="235"/>
      <c r="D1058" s="236" t="s">
        <v>141</v>
      </c>
      <c r="E1058" s="237" t="s">
        <v>1</v>
      </c>
      <c r="F1058" s="238" t="s">
        <v>1565</v>
      </c>
      <c r="G1058" s="235"/>
      <c r="H1058" s="237" t="s">
        <v>1</v>
      </c>
      <c r="I1058" s="239"/>
      <c r="J1058" s="235"/>
      <c r="K1058" s="235"/>
      <c r="L1058" s="240"/>
      <c r="M1058" s="241"/>
      <c r="N1058" s="242"/>
      <c r="O1058" s="242"/>
      <c r="P1058" s="242"/>
      <c r="Q1058" s="242"/>
      <c r="R1058" s="242"/>
      <c r="S1058" s="242"/>
      <c r="T1058" s="243"/>
      <c r="U1058" s="13"/>
      <c r="V1058" s="13"/>
      <c r="W1058" s="13"/>
      <c r="X1058" s="13"/>
      <c r="Y1058" s="13"/>
      <c r="Z1058" s="13"/>
      <c r="AA1058" s="13"/>
      <c r="AB1058" s="13"/>
      <c r="AC1058" s="13"/>
      <c r="AD1058" s="13"/>
      <c r="AE1058" s="13"/>
      <c r="AT1058" s="244" t="s">
        <v>141</v>
      </c>
      <c r="AU1058" s="244" t="s">
        <v>85</v>
      </c>
      <c r="AV1058" s="13" t="s">
        <v>83</v>
      </c>
      <c r="AW1058" s="13" t="s">
        <v>32</v>
      </c>
      <c r="AX1058" s="13" t="s">
        <v>75</v>
      </c>
      <c r="AY1058" s="244" t="s">
        <v>133</v>
      </c>
    </row>
    <row r="1059" s="14" customFormat="1">
      <c r="A1059" s="14"/>
      <c r="B1059" s="245"/>
      <c r="C1059" s="246"/>
      <c r="D1059" s="236" t="s">
        <v>141</v>
      </c>
      <c r="E1059" s="247" t="s">
        <v>1</v>
      </c>
      <c r="F1059" s="248" t="s">
        <v>200</v>
      </c>
      <c r="G1059" s="246"/>
      <c r="H1059" s="249">
        <v>10</v>
      </c>
      <c r="I1059" s="250"/>
      <c r="J1059" s="246"/>
      <c r="K1059" s="246"/>
      <c r="L1059" s="251"/>
      <c r="M1059" s="252"/>
      <c r="N1059" s="253"/>
      <c r="O1059" s="253"/>
      <c r="P1059" s="253"/>
      <c r="Q1059" s="253"/>
      <c r="R1059" s="253"/>
      <c r="S1059" s="253"/>
      <c r="T1059" s="254"/>
      <c r="U1059" s="14"/>
      <c r="V1059" s="14"/>
      <c r="W1059" s="14"/>
      <c r="X1059" s="14"/>
      <c r="Y1059" s="14"/>
      <c r="Z1059" s="14"/>
      <c r="AA1059" s="14"/>
      <c r="AB1059" s="14"/>
      <c r="AC1059" s="14"/>
      <c r="AD1059" s="14"/>
      <c r="AE1059" s="14"/>
      <c r="AT1059" s="255" t="s">
        <v>141</v>
      </c>
      <c r="AU1059" s="255" t="s">
        <v>85</v>
      </c>
      <c r="AV1059" s="14" t="s">
        <v>85</v>
      </c>
      <c r="AW1059" s="14" t="s">
        <v>32</v>
      </c>
      <c r="AX1059" s="14" t="s">
        <v>75</v>
      </c>
      <c r="AY1059" s="255" t="s">
        <v>133</v>
      </c>
    </row>
    <row r="1060" s="13" customFormat="1">
      <c r="A1060" s="13"/>
      <c r="B1060" s="234"/>
      <c r="C1060" s="235"/>
      <c r="D1060" s="236" t="s">
        <v>141</v>
      </c>
      <c r="E1060" s="237" t="s">
        <v>1</v>
      </c>
      <c r="F1060" s="238" t="s">
        <v>1566</v>
      </c>
      <c r="G1060" s="235"/>
      <c r="H1060" s="237" t="s">
        <v>1</v>
      </c>
      <c r="I1060" s="239"/>
      <c r="J1060" s="235"/>
      <c r="K1060" s="235"/>
      <c r="L1060" s="240"/>
      <c r="M1060" s="241"/>
      <c r="N1060" s="242"/>
      <c r="O1060" s="242"/>
      <c r="P1060" s="242"/>
      <c r="Q1060" s="242"/>
      <c r="R1060" s="242"/>
      <c r="S1060" s="242"/>
      <c r="T1060" s="243"/>
      <c r="U1060" s="13"/>
      <c r="V1060" s="13"/>
      <c r="W1060" s="13"/>
      <c r="X1060" s="13"/>
      <c r="Y1060" s="13"/>
      <c r="Z1060" s="13"/>
      <c r="AA1060" s="13"/>
      <c r="AB1060" s="13"/>
      <c r="AC1060" s="13"/>
      <c r="AD1060" s="13"/>
      <c r="AE1060" s="13"/>
      <c r="AT1060" s="244" t="s">
        <v>141</v>
      </c>
      <c r="AU1060" s="244" t="s">
        <v>85</v>
      </c>
      <c r="AV1060" s="13" t="s">
        <v>83</v>
      </c>
      <c r="AW1060" s="13" t="s">
        <v>32</v>
      </c>
      <c r="AX1060" s="13" t="s">
        <v>75</v>
      </c>
      <c r="AY1060" s="244" t="s">
        <v>133</v>
      </c>
    </row>
    <row r="1061" s="14" customFormat="1">
      <c r="A1061" s="14"/>
      <c r="B1061" s="245"/>
      <c r="C1061" s="246"/>
      <c r="D1061" s="236" t="s">
        <v>141</v>
      </c>
      <c r="E1061" s="247" t="s">
        <v>1</v>
      </c>
      <c r="F1061" s="248" t="s">
        <v>83</v>
      </c>
      <c r="G1061" s="246"/>
      <c r="H1061" s="249">
        <v>1</v>
      </c>
      <c r="I1061" s="250"/>
      <c r="J1061" s="246"/>
      <c r="K1061" s="246"/>
      <c r="L1061" s="251"/>
      <c r="M1061" s="252"/>
      <c r="N1061" s="253"/>
      <c r="O1061" s="253"/>
      <c r="P1061" s="253"/>
      <c r="Q1061" s="253"/>
      <c r="R1061" s="253"/>
      <c r="S1061" s="253"/>
      <c r="T1061" s="254"/>
      <c r="U1061" s="14"/>
      <c r="V1061" s="14"/>
      <c r="W1061" s="14"/>
      <c r="X1061" s="14"/>
      <c r="Y1061" s="14"/>
      <c r="Z1061" s="14"/>
      <c r="AA1061" s="14"/>
      <c r="AB1061" s="14"/>
      <c r="AC1061" s="14"/>
      <c r="AD1061" s="14"/>
      <c r="AE1061" s="14"/>
      <c r="AT1061" s="255" t="s">
        <v>141</v>
      </c>
      <c r="AU1061" s="255" t="s">
        <v>85</v>
      </c>
      <c r="AV1061" s="14" t="s">
        <v>85</v>
      </c>
      <c r="AW1061" s="14" t="s">
        <v>32</v>
      </c>
      <c r="AX1061" s="14" t="s">
        <v>75</v>
      </c>
      <c r="AY1061" s="255" t="s">
        <v>133</v>
      </c>
    </row>
    <row r="1062" s="13" customFormat="1">
      <c r="A1062" s="13"/>
      <c r="B1062" s="234"/>
      <c r="C1062" s="235"/>
      <c r="D1062" s="236" t="s">
        <v>141</v>
      </c>
      <c r="E1062" s="237" t="s">
        <v>1</v>
      </c>
      <c r="F1062" s="238" t="s">
        <v>1567</v>
      </c>
      <c r="G1062" s="235"/>
      <c r="H1062" s="237" t="s">
        <v>1</v>
      </c>
      <c r="I1062" s="239"/>
      <c r="J1062" s="235"/>
      <c r="K1062" s="235"/>
      <c r="L1062" s="240"/>
      <c r="M1062" s="241"/>
      <c r="N1062" s="242"/>
      <c r="O1062" s="242"/>
      <c r="P1062" s="242"/>
      <c r="Q1062" s="242"/>
      <c r="R1062" s="242"/>
      <c r="S1062" s="242"/>
      <c r="T1062" s="243"/>
      <c r="U1062" s="13"/>
      <c r="V1062" s="13"/>
      <c r="W1062" s="13"/>
      <c r="X1062" s="13"/>
      <c r="Y1062" s="13"/>
      <c r="Z1062" s="13"/>
      <c r="AA1062" s="13"/>
      <c r="AB1062" s="13"/>
      <c r="AC1062" s="13"/>
      <c r="AD1062" s="13"/>
      <c r="AE1062" s="13"/>
      <c r="AT1062" s="244" t="s">
        <v>141</v>
      </c>
      <c r="AU1062" s="244" t="s">
        <v>85</v>
      </c>
      <c r="AV1062" s="13" t="s">
        <v>83</v>
      </c>
      <c r="AW1062" s="13" t="s">
        <v>32</v>
      </c>
      <c r="AX1062" s="13" t="s">
        <v>75</v>
      </c>
      <c r="AY1062" s="244" t="s">
        <v>133</v>
      </c>
    </row>
    <row r="1063" s="14" customFormat="1">
      <c r="A1063" s="14"/>
      <c r="B1063" s="245"/>
      <c r="C1063" s="246"/>
      <c r="D1063" s="236" t="s">
        <v>141</v>
      </c>
      <c r="E1063" s="247" t="s">
        <v>1</v>
      </c>
      <c r="F1063" s="248" t="s">
        <v>83</v>
      </c>
      <c r="G1063" s="246"/>
      <c r="H1063" s="249">
        <v>1</v>
      </c>
      <c r="I1063" s="250"/>
      <c r="J1063" s="246"/>
      <c r="K1063" s="246"/>
      <c r="L1063" s="251"/>
      <c r="M1063" s="252"/>
      <c r="N1063" s="253"/>
      <c r="O1063" s="253"/>
      <c r="P1063" s="253"/>
      <c r="Q1063" s="253"/>
      <c r="R1063" s="253"/>
      <c r="S1063" s="253"/>
      <c r="T1063" s="254"/>
      <c r="U1063" s="14"/>
      <c r="V1063" s="14"/>
      <c r="W1063" s="14"/>
      <c r="X1063" s="14"/>
      <c r="Y1063" s="14"/>
      <c r="Z1063" s="14"/>
      <c r="AA1063" s="14"/>
      <c r="AB1063" s="14"/>
      <c r="AC1063" s="14"/>
      <c r="AD1063" s="14"/>
      <c r="AE1063" s="14"/>
      <c r="AT1063" s="255" t="s">
        <v>141</v>
      </c>
      <c r="AU1063" s="255" t="s">
        <v>85</v>
      </c>
      <c r="AV1063" s="14" t="s">
        <v>85</v>
      </c>
      <c r="AW1063" s="14" t="s">
        <v>32</v>
      </c>
      <c r="AX1063" s="14" t="s">
        <v>75</v>
      </c>
      <c r="AY1063" s="255" t="s">
        <v>133</v>
      </c>
    </row>
    <row r="1064" s="15" customFormat="1">
      <c r="A1064" s="15"/>
      <c r="B1064" s="256"/>
      <c r="C1064" s="257"/>
      <c r="D1064" s="236" t="s">
        <v>141</v>
      </c>
      <c r="E1064" s="258" t="s">
        <v>1</v>
      </c>
      <c r="F1064" s="259" t="s">
        <v>152</v>
      </c>
      <c r="G1064" s="257"/>
      <c r="H1064" s="260">
        <v>56</v>
      </c>
      <c r="I1064" s="261"/>
      <c r="J1064" s="257"/>
      <c r="K1064" s="257"/>
      <c r="L1064" s="262"/>
      <c r="M1064" s="263"/>
      <c r="N1064" s="264"/>
      <c r="O1064" s="264"/>
      <c r="P1064" s="264"/>
      <c r="Q1064" s="264"/>
      <c r="R1064" s="264"/>
      <c r="S1064" s="264"/>
      <c r="T1064" s="265"/>
      <c r="U1064" s="15"/>
      <c r="V1064" s="15"/>
      <c r="W1064" s="15"/>
      <c r="X1064" s="15"/>
      <c r="Y1064" s="15"/>
      <c r="Z1064" s="15"/>
      <c r="AA1064" s="15"/>
      <c r="AB1064" s="15"/>
      <c r="AC1064" s="15"/>
      <c r="AD1064" s="15"/>
      <c r="AE1064" s="15"/>
      <c r="AT1064" s="266" t="s">
        <v>141</v>
      </c>
      <c r="AU1064" s="266" t="s">
        <v>85</v>
      </c>
      <c r="AV1064" s="15" t="s">
        <v>139</v>
      </c>
      <c r="AW1064" s="15" t="s">
        <v>32</v>
      </c>
      <c r="AX1064" s="15" t="s">
        <v>83</v>
      </c>
      <c r="AY1064" s="266" t="s">
        <v>133</v>
      </c>
    </row>
    <row r="1065" s="2" customFormat="1" ht="16.5" customHeight="1">
      <c r="A1065" s="39"/>
      <c r="B1065" s="40"/>
      <c r="C1065" s="278" t="s">
        <v>1793</v>
      </c>
      <c r="D1065" s="278" t="s">
        <v>312</v>
      </c>
      <c r="E1065" s="279" t="s">
        <v>496</v>
      </c>
      <c r="F1065" s="280" t="s">
        <v>497</v>
      </c>
      <c r="G1065" s="281" t="s">
        <v>440</v>
      </c>
      <c r="H1065" s="282">
        <v>56</v>
      </c>
      <c r="I1065" s="283"/>
      <c r="J1065" s="284">
        <f>ROUND(I1065*H1065,2)</f>
        <v>0</v>
      </c>
      <c r="K1065" s="285"/>
      <c r="L1065" s="286"/>
      <c r="M1065" s="287" t="s">
        <v>1</v>
      </c>
      <c r="N1065" s="288" t="s">
        <v>40</v>
      </c>
      <c r="O1065" s="92"/>
      <c r="P1065" s="230">
        <f>O1065*H1065</f>
        <v>0</v>
      </c>
      <c r="Q1065" s="230">
        <v>0.01847</v>
      </c>
      <c r="R1065" s="230">
        <f>Q1065*H1065</f>
        <v>1.0343200000000001</v>
      </c>
      <c r="S1065" s="230">
        <v>0</v>
      </c>
      <c r="T1065" s="231">
        <f>S1065*H1065</f>
        <v>0</v>
      </c>
      <c r="U1065" s="39"/>
      <c r="V1065" s="39"/>
      <c r="W1065" s="39"/>
      <c r="X1065" s="39"/>
      <c r="Y1065" s="39"/>
      <c r="Z1065" s="39"/>
      <c r="AA1065" s="39"/>
      <c r="AB1065" s="39"/>
      <c r="AC1065" s="39"/>
      <c r="AD1065" s="39"/>
      <c r="AE1065" s="39"/>
      <c r="AR1065" s="232" t="s">
        <v>187</v>
      </c>
      <c r="AT1065" s="232" t="s">
        <v>312</v>
      </c>
      <c r="AU1065" s="232" t="s">
        <v>85</v>
      </c>
      <c r="AY1065" s="18" t="s">
        <v>133</v>
      </c>
      <c r="BE1065" s="233">
        <f>IF(N1065="základní",J1065,0)</f>
        <v>0</v>
      </c>
      <c r="BF1065" s="233">
        <f>IF(N1065="snížená",J1065,0)</f>
        <v>0</v>
      </c>
      <c r="BG1065" s="233">
        <f>IF(N1065="zákl. přenesená",J1065,0)</f>
        <v>0</v>
      </c>
      <c r="BH1065" s="233">
        <f>IF(N1065="sníž. přenesená",J1065,0)</f>
        <v>0</v>
      </c>
      <c r="BI1065" s="233">
        <f>IF(N1065="nulová",J1065,0)</f>
        <v>0</v>
      </c>
      <c r="BJ1065" s="18" t="s">
        <v>83</v>
      </c>
      <c r="BK1065" s="233">
        <f>ROUND(I1065*H1065,2)</f>
        <v>0</v>
      </c>
      <c r="BL1065" s="18" t="s">
        <v>139</v>
      </c>
      <c r="BM1065" s="232" t="s">
        <v>1794</v>
      </c>
    </row>
    <row r="1066" s="14" customFormat="1">
      <c r="A1066" s="14"/>
      <c r="B1066" s="245"/>
      <c r="C1066" s="246"/>
      <c r="D1066" s="236" t="s">
        <v>141</v>
      </c>
      <c r="E1066" s="247" t="s">
        <v>1</v>
      </c>
      <c r="F1066" s="248" t="s">
        <v>1795</v>
      </c>
      <c r="G1066" s="246"/>
      <c r="H1066" s="249">
        <v>56</v>
      </c>
      <c r="I1066" s="250"/>
      <c r="J1066" s="246"/>
      <c r="K1066" s="246"/>
      <c r="L1066" s="251"/>
      <c r="M1066" s="252"/>
      <c r="N1066" s="253"/>
      <c r="O1066" s="253"/>
      <c r="P1066" s="253"/>
      <c r="Q1066" s="253"/>
      <c r="R1066" s="253"/>
      <c r="S1066" s="253"/>
      <c r="T1066" s="254"/>
      <c r="U1066" s="14"/>
      <c r="V1066" s="14"/>
      <c r="W1066" s="14"/>
      <c r="X1066" s="14"/>
      <c r="Y1066" s="14"/>
      <c r="Z1066" s="14"/>
      <c r="AA1066" s="14"/>
      <c r="AB1066" s="14"/>
      <c r="AC1066" s="14"/>
      <c r="AD1066" s="14"/>
      <c r="AE1066" s="14"/>
      <c r="AT1066" s="255" t="s">
        <v>141</v>
      </c>
      <c r="AU1066" s="255" t="s">
        <v>85</v>
      </c>
      <c r="AV1066" s="14" t="s">
        <v>85</v>
      </c>
      <c r="AW1066" s="14" t="s">
        <v>32</v>
      </c>
      <c r="AX1066" s="14" t="s">
        <v>83</v>
      </c>
      <c r="AY1066" s="255" t="s">
        <v>133</v>
      </c>
    </row>
    <row r="1067" s="2" customFormat="1" ht="16.5" customHeight="1">
      <c r="A1067" s="39"/>
      <c r="B1067" s="40"/>
      <c r="C1067" s="220" t="s">
        <v>1796</v>
      </c>
      <c r="D1067" s="220" t="s">
        <v>135</v>
      </c>
      <c r="E1067" s="221" t="s">
        <v>500</v>
      </c>
      <c r="F1067" s="222" t="s">
        <v>501</v>
      </c>
      <c r="G1067" s="223" t="s">
        <v>440</v>
      </c>
      <c r="H1067" s="224">
        <v>36</v>
      </c>
      <c r="I1067" s="225"/>
      <c r="J1067" s="226">
        <f>ROUND(I1067*H1067,2)</f>
        <v>0</v>
      </c>
      <c r="K1067" s="227"/>
      <c r="L1067" s="45"/>
      <c r="M1067" s="228" t="s">
        <v>1</v>
      </c>
      <c r="N1067" s="229" t="s">
        <v>40</v>
      </c>
      <c r="O1067" s="92"/>
      <c r="P1067" s="230">
        <f>O1067*H1067</f>
        <v>0</v>
      </c>
      <c r="Q1067" s="230">
        <v>0.00034000000000000002</v>
      </c>
      <c r="R1067" s="230">
        <f>Q1067*H1067</f>
        <v>0.012240000000000001</v>
      </c>
      <c r="S1067" s="230">
        <v>0</v>
      </c>
      <c r="T1067" s="231">
        <f>S1067*H1067</f>
        <v>0</v>
      </c>
      <c r="U1067" s="39"/>
      <c r="V1067" s="39"/>
      <c r="W1067" s="39"/>
      <c r="X1067" s="39"/>
      <c r="Y1067" s="39"/>
      <c r="Z1067" s="39"/>
      <c r="AA1067" s="39"/>
      <c r="AB1067" s="39"/>
      <c r="AC1067" s="39"/>
      <c r="AD1067" s="39"/>
      <c r="AE1067" s="39"/>
      <c r="AR1067" s="232" t="s">
        <v>139</v>
      </c>
      <c r="AT1067" s="232" t="s">
        <v>135</v>
      </c>
      <c r="AU1067" s="232" t="s">
        <v>85</v>
      </c>
      <c r="AY1067" s="18" t="s">
        <v>133</v>
      </c>
      <c r="BE1067" s="233">
        <f>IF(N1067="základní",J1067,0)</f>
        <v>0</v>
      </c>
      <c r="BF1067" s="233">
        <f>IF(N1067="snížená",J1067,0)</f>
        <v>0</v>
      </c>
      <c r="BG1067" s="233">
        <f>IF(N1067="zákl. přenesená",J1067,0)</f>
        <v>0</v>
      </c>
      <c r="BH1067" s="233">
        <f>IF(N1067="sníž. přenesená",J1067,0)</f>
        <v>0</v>
      </c>
      <c r="BI1067" s="233">
        <f>IF(N1067="nulová",J1067,0)</f>
        <v>0</v>
      </c>
      <c r="BJ1067" s="18" t="s">
        <v>83</v>
      </c>
      <c r="BK1067" s="233">
        <f>ROUND(I1067*H1067,2)</f>
        <v>0</v>
      </c>
      <c r="BL1067" s="18" t="s">
        <v>139</v>
      </c>
      <c r="BM1067" s="232" t="s">
        <v>1797</v>
      </c>
    </row>
    <row r="1068" s="13" customFormat="1">
      <c r="A1068" s="13"/>
      <c r="B1068" s="234"/>
      <c r="C1068" s="235"/>
      <c r="D1068" s="236" t="s">
        <v>141</v>
      </c>
      <c r="E1068" s="237" t="s">
        <v>1</v>
      </c>
      <c r="F1068" s="238" t="s">
        <v>1545</v>
      </c>
      <c r="G1068" s="235"/>
      <c r="H1068" s="237" t="s">
        <v>1</v>
      </c>
      <c r="I1068" s="239"/>
      <c r="J1068" s="235"/>
      <c r="K1068" s="235"/>
      <c r="L1068" s="240"/>
      <c r="M1068" s="241"/>
      <c r="N1068" s="242"/>
      <c r="O1068" s="242"/>
      <c r="P1068" s="242"/>
      <c r="Q1068" s="242"/>
      <c r="R1068" s="242"/>
      <c r="S1068" s="242"/>
      <c r="T1068" s="243"/>
      <c r="U1068" s="13"/>
      <c r="V1068" s="13"/>
      <c r="W1068" s="13"/>
      <c r="X1068" s="13"/>
      <c r="Y1068" s="13"/>
      <c r="Z1068" s="13"/>
      <c r="AA1068" s="13"/>
      <c r="AB1068" s="13"/>
      <c r="AC1068" s="13"/>
      <c r="AD1068" s="13"/>
      <c r="AE1068" s="13"/>
      <c r="AT1068" s="244" t="s">
        <v>141</v>
      </c>
      <c r="AU1068" s="244" t="s">
        <v>85</v>
      </c>
      <c r="AV1068" s="13" t="s">
        <v>83</v>
      </c>
      <c r="AW1068" s="13" t="s">
        <v>32</v>
      </c>
      <c r="AX1068" s="13" t="s">
        <v>75</v>
      </c>
      <c r="AY1068" s="244" t="s">
        <v>133</v>
      </c>
    </row>
    <row r="1069" s="14" customFormat="1">
      <c r="A1069" s="14"/>
      <c r="B1069" s="245"/>
      <c r="C1069" s="246"/>
      <c r="D1069" s="236" t="s">
        <v>141</v>
      </c>
      <c r="E1069" s="247" t="s">
        <v>1</v>
      </c>
      <c r="F1069" s="248" t="s">
        <v>194</v>
      </c>
      <c r="G1069" s="246"/>
      <c r="H1069" s="249">
        <v>9</v>
      </c>
      <c r="I1069" s="250"/>
      <c r="J1069" s="246"/>
      <c r="K1069" s="246"/>
      <c r="L1069" s="251"/>
      <c r="M1069" s="252"/>
      <c r="N1069" s="253"/>
      <c r="O1069" s="253"/>
      <c r="P1069" s="253"/>
      <c r="Q1069" s="253"/>
      <c r="R1069" s="253"/>
      <c r="S1069" s="253"/>
      <c r="T1069" s="254"/>
      <c r="U1069" s="14"/>
      <c r="V1069" s="14"/>
      <c r="W1069" s="14"/>
      <c r="X1069" s="14"/>
      <c r="Y1069" s="14"/>
      <c r="Z1069" s="14"/>
      <c r="AA1069" s="14"/>
      <c r="AB1069" s="14"/>
      <c r="AC1069" s="14"/>
      <c r="AD1069" s="14"/>
      <c r="AE1069" s="14"/>
      <c r="AT1069" s="255" t="s">
        <v>141</v>
      </c>
      <c r="AU1069" s="255" t="s">
        <v>85</v>
      </c>
      <c r="AV1069" s="14" t="s">
        <v>85</v>
      </c>
      <c r="AW1069" s="14" t="s">
        <v>32</v>
      </c>
      <c r="AX1069" s="14" t="s">
        <v>75</v>
      </c>
      <c r="AY1069" s="255" t="s">
        <v>133</v>
      </c>
    </row>
    <row r="1070" s="13" customFormat="1">
      <c r="A1070" s="13"/>
      <c r="B1070" s="234"/>
      <c r="C1070" s="235"/>
      <c r="D1070" s="236" t="s">
        <v>141</v>
      </c>
      <c r="E1070" s="237" t="s">
        <v>1</v>
      </c>
      <c r="F1070" s="238" t="s">
        <v>1547</v>
      </c>
      <c r="G1070" s="235"/>
      <c r="H1070" s="237" t="s">
        <v>1</v>
      </c>
      <c r="I1070" s="239"/>
      <c r="J1070" s="235"/>
      <c r="K1070" s="235"/>
      <c r="L1070" s="240"/>
      <c r="M1070" s="241"/>
      <c r="N1070" s="242"/>
      <c r="O1070" s="242"/>
      <c r="P1070" s="242"/>
      <c r="Q1070" s="242"/>
      <c r="R1070" s="242"/>
      <c r="S1070" s="242"/>
      <c r="T1070" s="243"/>
      <c r="U1070" s="13"/>
      <c r="V1070" s="13"/>
      <c r="W1070" s="13"/>
      <c r="X1070" s="13"/>
      <c r="Y1070" s="13"/>
      <c r="Z1070" s="13"/>
      <c r="AA1070" s="13"/>
      <c r="AB1070" s="13"/>
      <c r="AC1070" s="13"/>
      <c r="AD1070" s="13"/>
      <c r="AE1070" s="13"/>
      <c r="AT1070" s="244" t="s">
        <v>141</v>
      </c>
      <c r="AU1070" s="244" t="s">
        <v>85</v>
      </c>
      <c r="AV1070" s="13" t="s">
        <v>83</v>
      </c>
      <c r="AW1070" s="13" t="s">
        <v>32</v>
      </c>
      <c r="AX1070" s="13" t="s">
        <v>75</v>
      </c>
      <c r="AY1070" s="244" t="s">
        <v>133</v>
      </c>
    </row>
    <row r="1071" s="14" customFormat="1">
      <c r="A1071" s="14"/>
      <c r="B1071" s="245"/>
      <c r="C1071" s="246"/>
      <c r="D1071" s="236" t="s">
        <v>141</v>
      </c>
      <c r="E1071" s="247" t="s">
        <v>1</v>
      </c>
      <c r="F1071" s="248" t="s">
        <v>85</v>
      </c>
      <c r="G1071" s="246"/>
      <c r="H1071" s="249">
        <v>2</v>
      </c>
      <c r="I1071" s="250"/>
      <c r="J1071" s="246"/>
      <c r="K1071" s="246"/>
      <c r="L1071" s="251"/>
      <c r="M1071" s="252"/>
      <c r="N1071" s="253"/>
      <c r="O1071" s="253"/>
      <c r="P1071" s="253"/>
      <c r="Q1071" s="253"/>
      <c r="R1071" s="253"/>
      <c r="S1071" s="253"/>
      <c r="T1071" s="254"/>
      <c r="U1071" s="14"/>
      <c r="V1071" s="14"/>
      <c r="W1071" s="14"/>
      <c r="X1071" s="14"/>
      <c r="Y1071" s="14"/>
      <c r="Z1071" s="14"/>
      <c r="AA1071" s="14"/>
      <c r="AB1071" s="14"/>
      <c r="AC1071" s="14"/>
      <c r="AD1071" s="14"/>
      <c r="AE1071" s="14"/>
      <c r="AT1071" s="255" t="s">
        <v>141</v>
      </c>
      <c r="AU1071" s="255" t="s">
        <v>85</v>
      </c>
      <c r="AV1071" s="14" t="s">
        <v>85</v>
      </c>
      <c r="AW1071" s="14" t="s">
        <v>32</v>
      </c>
      <c r="AX1071" s="14" t="s">
        <v>75</v>
      </c>
      <c r="AY1071" s="255" t="s">
        <v>133</v>
      </c>
    </row>
    <row r="1072" s="13" customFormat="1">
      <c r="A1072" s="13"/>
      <c r="B1072" s="234"/>
      <c r="C1072" s="235"/>
      <c r="D1072" s="236" t="s">
        <v>141</v>
      </c>
      <c r="E1072" s="237" t="s">
        <v>1</v>
      </c>
      <c r="F1072" s="238" t="s">
        <v>1549</v>
      </c>
      <c r="G1072" s="235"/>
      <c r="H1072" s="237" t="s">
        <v>1</v>
      </c>
      <c r="I1072" s="239"/>
      <c r="J1072" s="235"/>
      <c r="K1072" s="235"/>
      <c r="L1072" s="240"/>
      <c r="M1072" s="241"/>
      <c r="N1072" s="242"/>
      <c r="O1072" s="242"/>
      <c r="P1072" s="242"/>
      <c r="Q1072" s="242"/>
      <c r="R1072" s="242"/>
      <c r="S1072" s="242"/>
      <c r="T1072" s="243"/>
      <c r="U1072" s="13"/>
      <c r="V1072" s="13"/>
      <c r="W1072" s="13"/>
      <c r="X1072" s="13"/>
      <c r="Y1072" s="13"/>
      <c r="Z1072" s="13"/>
      <c r="AA1072" s="13"/>
      <c r="AB1072" s="13"/>
      <c r="AC1072" s="13"/>
      <c r="AD1072" s="13"/>
      <c r="AE1072" s="13"/>
      <c r="AT1072" s="244" t="s">
        <v>141</v>
      </c>
      <c r="AU1072" s="244" t="s">
        <v>85</v>
      </c>
      <c r="AV1072" s="13" t="s">
        <v>83</v>
      </c>
      <c r="AW1072" s="13" t="s">
        <v>32</v>
      </c>
      <c r="AX1072" s="13" t="s">
        <v>75</v>
      </c>
      <c r="AY1072" s="244" t="s">
        <v>133</v>
      </c>
    </row>
    <row r="1073" s="14" customFormat="1">
      <c r="A1073" s="14"/>
      <c r="B1073" s="245"/>
      <c r="C1073" s="246"/>
      <c r="D1073" s="236" t="s">
        <v>141</v>
      </c>
      <c r="E1073" s="247" t="s">
        <v>1</v>
      </c>
      <c r="F1073" s="248" t="s">
        <v>83</v>
      </c>
      <c r="G1073" s="246"/>
      <c r="H1073" s="249">
        <v>1</v>
      </c>
      <c r="I1073" s="250"/>
      <c r="J1073" s="246"/>
      <c r="K1073" s="246"/>
      <c r="L1073" s="251"/>
      <c r="M1073" s="252"/>
      <c r="N1073" s="253"/>
      <c r="O1073" s="253"/>
      <c r="P1073" s="253"/>
      <c r="Q1073" s="253"/>
      <c r="R1073" s="253"/>
      <c r="S1073" s="253"/>
      <c r="T1073" s="254"/>
      <c r="U1073" s="14"/>
      <c r="V1073" s="14"/>
      <c r="W1073" s="14"/>
      <c r="X1073" s="14"/>
      <c r="Y1073" s="14"/>
      <c r="Z1073" s="14"/>
      <c r="AA1073" s="14"/>
      <c r="AB1073" s="14"/>
      <c r="AC1073" s="14"/>
      <c r="AD1073" s="14"/>
      <c r="AE1073" s="14"/>
      <c r="AT1073" s="255" t="s">
        <v>141</v>
      </c>
      <c r="AU1073" s="255" t="s">
        <v>85</v>
      </c>
      <c r="AV1073" s="14" t="s">
        <v>85</v>
      </c>
      <c r="AW1073" s="14" t="s">
        <v>32</v>
      </c>
      <c r="AX1073" s="14" t="s">
        <v>75</v>
      </c>
      <c r="AY1073" s="255" t="s">
        <v>133</v>
      </c>
    </row>
    <row r="1074" s="13" customFormat="1">
      <c r="A1074" s="13"/>
      <c r="B1074" s="234"/>
      <c r="C1074" s="235"/>
      <c r="D1074" s="236" t="s">
        <v>141</v>
      </c>
      <c r="E1074" s="237" t="s">
        <v>1</v>
      </c>
      <c r="F1074" s="238" t="s">
        <v>1550</v>
      </c>
      <c r="G1074" s="235"/>
      <c r="H1074" s="237" t="s">
        <v>1</v>
      </c>
      <c r="I1074" s="239"/>
      <c r="J1074" s="235"/>
      <c r="K1074" s="235"/>
      <c r="L1074" s="240"/>
      <c r="M1074" s="241"/>
      <c r="N1074" s="242"/>
      <c r="O1074" s="242"/>
      <c r="P1074" s="242"/>
      <c r="Q1074" s="242"/>
      <c r="R1074" s="242"/>
      <c r="S1074" s="242"/>
      <c r="T1074" s="243"/>
      <c r="U1074" s="13"/>
      <c r="V1074" s="13"/>
      <c r="W1074" s="13"/>
      <c r="X1074" s="13"/>
      <c r="Y1074" s="13"/>
      <c r="Z1074" s="13"/>
      <c r="AA1074" s="13"/>
      <c r="AB1074" s="13"/>
      <c r="AC1074" s="13"/>
      <c r="AD1074" s="13"/>
      <c r="AE1074" s="13"/>
      <c r="AT1074" s="244" t="s">
        <v>141</v>
      </c>
      <c r="AU1074" s="244" t="s">
        <v>85</v>
      </c>
      <c r="AV1074" s="13" t="s">
        <v>83</v>
      </c>
      <c r="AW1074" s="13" t="s">
        <v>32</v>
      </c>
      <c r="AX1074" s="13" t="s">
        <v>75</v>
      </c>
      <c r="AY1074" s="244" t="s">
        <v>133</v>
      </c>
    </row>
    <row r="1075" s="14" customFormat="1">
      <c r="A1075" s="14"/>
      <c r="B1075" s="245"/>
      <c r="C1075" s="246"/>
      <c r="D1075" s="236" t="s">
        <v>141</v>
      </c>
      <c r="E1075" s="247" t="s">
        <v>1</v>
      </c>
      <c r="F1075" s="248" t="s">
        <v>83</v>
      </c>
      <c r="G1075" s="246"/>
      <c r="H1075" s="249">
        <v>1</v>
      </c>
      <c r="I1075" s="250"/>
      <c r="J1075" s="246"/>
      <c r="K1075" s="246"/>
      <c r="L1075" s="251"/>
      <c r="M1075" s="252"/>
      <c r="N1075" s="253"/>
      <c r="O1075" s="253"/>
      <c r="P1075" s="253"/>
      <c r="Q1075" s="253"/>
      <c r="R1075" s="253"/>
      <c r="S1075" s="253"/>
      <c r="T1075" s="254"/>
      <c r="U1075" s="14"/>
      <c r="V1075" s="14"/>
      <c r="W1075" s="14"/>
      <c r="X1075" s="14"/>
      <c r="Y1075" s="14"/>
      <c r="Z1075" s="14"/>
      <c r="AA1075" s="14"/>
      <c r="AB1075" s="14"/>
      <c r="AC1075" s="14"/>
      <c r="AD1075" s="14"/>
      <c r="AE1075" s="14"/>
      <c r="AT1075" s="255" t="s">
        <v>141</v>
      </c>
      <c r="AU1075" s="255" t="s">
        <v>85</v>
      </c>
      <c r="AV1075" s="14" t="s">
        <v>85</v>
      </c>
      <c r="AW1075" s="14" t="s">
        <v>32</v>
      </c>
      <c r="AX1075" s="14" t="s">
        <v>75</v>
      </c>
      <c r="AY1075" s="255" t="s">
        <v>133</v>
      </c>
    </row>
    <row r="1076" s="13" customFormat="1">
      <c r="A1076" s="13"/>
      <c r="B1076" s="234"/>
      <c r="C1076" s="235"/>
      <c r="D1076" s="236" t="s">
        <v>141</v>
      </c>
      <c r="E1076" s="237" t="s">
        <v>1</v>
      </c>
      <c r="F1076" s="238" t="s">
        <v>1551</v>
      </c>
      <c r="G1076" s="235"/>
      <c r="H1076" s="237" t="s">
        <v>1</v>
      </c>
      <c r="I1076" s="239"/>
      <c r="J1076" s="235"/>
      <c r="K1076" s="235"/>
      <c r="L1076" s="240"/>
      <c r="M1076" s="241"/>
      <c r="N1076" s="242"/>
      <c r="O1076" s="242"/>
      <c r="P1076" s="242"/>
      <c r="Q1076" s="242"/>
      <c r="R1076" s="242"/>
      <c r="S1076" s="242"/>
      <c r="T1076" s="243"/>
      <c r="U1076" s="13"/>
      <c r="V1076" s="13"/>
      <c r="W1076" s="13"/>
      <c r="X1076" s="13"/>
      <c r="Y1076" s="13"/>
      <c r="Z1076" s="13"/>
      <c r="AA1076" s="13"/>
      <c r="AB1076" s="13"/>
      <c r="AC1076" s="13"/>
      <c r="AD1076" s="13"/>
      <c r="AE1076" s="13"/>
      <c r="AT1076" s="244" t="s">
        <v>141</v>
      </c>
      <c r="AU1076" s="244" t="s">
        <v>85</v>
      </c>
      <c r="AV1076" s="13" t="s">
        <v>83</v>
      </c>
      <c r="AW1076" s="13" t="s">
        <v>32</v>
      </c>
      <c r="AX1076" s="13" t="s">
        <v>75</v>
      </c>
      <c r="AY1076" s="244" t="s">
        <v>133</v>
      </c>
    </row>
    <row r="1077" s="14" customFormat="1">
      <c r="A1077" s="14"/>
      <c r="B1077" s="245"/>
      <c r="C1077" s="246"/>
      <c r="D1077" s="236" t="s">
        <v>141</v>
      </c>
      <c r="E1077" s="247" t="s">
        <v>1</v>
      </c>
      <c r="F1077" s="248" t="s">
        <v>83</v>
      </c>
      <c r="G1077" s="246"/>
      <c r="H1077" s="249">
        <v>1</v>
      </c>
      <c r="I1077" s="250"/>
      <c r="J1077" s="246"/>
      <c r="K1077" s="246"/>
      <c r="L1077" s="251"/>
      <c r="M1077" s="252"/>
      <c r="N1077" s="253"/>
      <c r="O1077" s="253"/>
      <c r="P1077" s="253"/>
      <c r="Q1077" s="253"/>
      <c r="R1077" s="253"/>
      <c r="S1077" s="253"/>
      <c r="T1077" s="254"/>
      <c r="U1077" s="14"/>
      <c r="V1077" s="14"/>
      <c r="W1077" s="14"/>
      <c r="X1077" s="14"/>
      <c r="Y1077" s="14"/>
      <c r="Z1077" s="14"/>
      <c r="AA1077" s="14"/>
      <c r="AB1077" s="14"/>
      <c r="AC1077" s="14"/>
      <c r="AD1077" s="14"/>
      <c r="AE1077" s="14"/>
      <c r="AT1077" s="255" t="s">
        <v>141</v>
      </c>
      <c r="AU1077" s="255" t="s">
        <v>85</v>
      </c>
      <c r="AV1077" s="14" t="s">
        <v>85</v>
      </c>
      <c r="AW1077" s="14" t="s">
        <v>32</v>
      </c>
      <c r="AX1077" s="14" t="s">
        <v>75</v>
      </c>
      <c r="AY1077" s="255" t="s">
        <v>133</v>
      </c>
    </row>
    <row r="1078" s="13" customFormat="1">
      <c r="A1078" s="13"/>
      <c r="B1078" s="234"/>
      <c r="C1078" s="235"/>
      <c r="D1078" s="236" t="s">
        <v>141</v>
      </c>
      <c r="E1078" s="237" t="s">
        <v>1</v>
      </c>
      <c r="F1078" s="238" t="s">
        <v>1552</v>
      </c>
      <c r="G1078" s="235"/>
      <c r="H1078" s="237" t="s">
        <v>1</v>
      </c>
      <c r="I1078" s="239"/>
      <c r="J1078" s="235"/>
      <c r="K1078" s="235"/>
      <c r="L1078" s="240"/>
      <c r="M1078" s="241"/>
      <c r="N1078" s="242"/>
      <c r="O1078" s="242"/>
      <c r="P1078" s="242"/>
      <c r="Q1078" s="242"/>
      <c r="R1078" s="242"/>
      <c r="S1078" s="242"/>
      <c r="T1078" s="243"/>
      <c r="U1078" s="13"/>
      <c r="V1078" s="13"/>
      <c r="W1078" s="13"/>
      <c r="X1078" s="13"/>
      <c r="Y1078" s="13"/>
      <c r="Z1078" s="13"/>
      <c r="AA1078" s="13"/>
      <c r="AB1078" s="13"/>
      <c r="AC1078" s="13"/>
      <c r="AD1078" s="13"/>
      <c r="AE1078" s="13"/>
      <c r="AT1078" s="244" t="s">
        <v>141</v>
      </c>
      <c r="AU1078" s="244" t="s">
        <v>85</v>
      </c>
      <c r="AV1078" s="13" t="s">
        <v>83</v>
      </c>
      <c r="AW1078" s="13" t="s">
        <v>32</v>
      </c>
      <c r="AX1078" s="13" t="s">
        <v>75</v>
      </c>
      <c r="AY1078" s="244" t="s">
        <v>133</v>
      </c>
    </row>
    <row r="1079" s="14" customFormat="1">
      <c r="A1079" s="14"/>
      <c r="B1079" s="245"/>
      <c r="C1079" s="246"/>
      <c r="D1079" s="236" t="s">
        <v>141</v>
      </c>
      <c r="E1079" s="247" t="s">
        <v>1</v>
      </c>
      <c r="F1079" s="248" t="s">
        <v>85</v>
      </c>
      <c r="G1079" s="246"/>
      <c r="H1079" s="249">
        <v>2</v>
      </c>
      <c r="I1079" s="250"/>
      <c r="J1079" s="246"/>
      <c r="K1079" s="246"/>
      <c r="L1079" s="251"/>
      <c r="M1079" s="252"/>
      <c r="N1079" s="253"/>
      <c r="O1079" s="253"/>
      <c r="P1079" s="253"/>
      <c r="Q1079" s="253"/>
      <c r="R1079" s="253"/>
      <c r="S1079" s="253"/>
      <c r="T1079" s="254"/>
      <c r="U1079" s="14"/>
      <c r="V1079" s="14"/>
      <c r="W1079" s="14"/>
      <c r="X1079" s="14"/>
      <c r="Y1079" s="14"/>
      <c r="Z1079" s="14"/>
      <c r="AA1079" s="14"/>
      <c r="AB1079" s="14"/>
      <c r="AC1079" s="14"/>
      <c r="AD1079" s="14"/>
      <c r="AE1079" s="14"/>
      <c r="AT1079" s="255" t="s">
        <v>141</v>
      </c>
      <c r="AU1079" s="255" t="s">
        <v>85</v>
      </c>
      <c r="AV1079" s="14" t="s">
        <v>85</v>
      </c>
      <c r="AW1079" s="14" t="s">
        <v>32</v>
      </c>
      <c r="AX1079" s="14" t="s">
        <v>75</v>
      </c>
      <c r="AY1079" s="255" t="s">
        <v>133</v>
      </c>
    </row>
    <row r="1080" s="13" customFormat="1">
      <c r="A1080" s="13"/>
      <c r="B1080" s="234"/>
      <c r="C1080" s="235"/>
      <c r="D1080" s="236" t="s">
        <v>141</v>
      </c>
      <c r="E1080" s="237" t="s">
        <v>1</v>
      </c>
      <c r="F1080" s="238" t="s">
        <v>1553</v>
      </c>
      <c r="G1080" s="235"/>
      <c r="H1080" s="237" t="s">
        <v>1</v>
      </c>
      <c r="I1080" s="239"/>
      <c r="J1080" s="235"/>
      <c r="K1080" s="235"/>
      <c r="L1080" s="240"/>
      <c r="M1080" s="241"/>
      <c r="N1080" s="242"/>
      <c r="O1080" s="242"/>
      <c r="P1080" s="242"/>
      <c r="Q1080" s="242"/>
      <c r="R1080" s="242"/>
      <c r="S1080" s="242"/>
      <c r="T1080" s="243"/>
      <c r="U1080" s="13"/>
      <c r="V1080" s="13"/>
      <c r="W1080" s="13"/>
      <c r="X1080" s="13"/>
      <c r="Y1080" s="13"/>
      <c r="Z1080" s="13"/>
      <c r="AA1080" s="13"/>
      <c r="AB1080" s="13"/>
      <c r="AC1080" s="13"/>
      <c r="AD1080" s="13"/>
      <c r="AE1080" s="13"/>
      <c r="AT1080" s="244" t="s">
        <v>141</v>
      </c>
      <c r="AU1080" s="244" t="s">
        <v>85</v>
      </c>
      <c r="AV1080" s="13" t="s">
        <v>83</v>
      </c>
      <c r="AW1080" s="13" t="s">
        <v>32</v>
      </c>
      <c r="AX1080" s="13" t="s">
        <v>75</v>
      </c>
      <c r="AY1080" s="244" t="s">
        <v>133</v>
      </c>
    </row>
    <row r="1081" s="14" customFormat="1">
      <c r="A1081" s="14"/>
      <c r="B1081" s="245"/>
      <c r="C1081" s="246"/>
      <c r="D1081" s="236" t="s">
        <v>141</v>
      </c>
      <c r="E1081" s="247" t="s">
        <v>1</v>
      </c>
      <c r="F1081" s="248" t="s">
        <v>83</v>
      </c>
      <c r="G1081" s="246"/>
      <c r="H1081" s="249">
        <v>1</v>
      </c>
      <c r="I1081" s="250"/>
      <c r="J1081" s="246"/>
      <c r="K1081" s="246"/>
      <c r="L1081" s="251"/>
      <c r="M1081" s="252"/>
      <c r="N1081" s="253"/>
      <c r="O1081" s="253"/>
      <c r="P1081" s="253"/>
      <c r="Q1081" s="253"/>
      <c r="R1081" s="253"/>
      <c r="S1081" s="253"/>
      <c r="T1081" s="254"/>
      <c r="U1081" s="14"/>
      <c r="V1081" s="14"/>
      <c r="W1081" s="14"/>
      <c r="X1081" s="14"/>
      <c r="Y1081" s="14"/>
      <c r="Z1081" s="14"/>
      <c r="AA1081" s="14"/>
      <c r="AB1081" s="14"/>
      <c r="AC1081" s="14"/>
      <c r="AD1081" s="14"/>
      <c r="AE1081" s="14"/>
      <c r="AT1081" s="255" t="s">
        <v>141</v>
      </c>
      <c r="AU1081" s="255" t="s">
        <v>85</v>
      </c>
      <c r="AV1081" s="14" t="s">
        <v>85</v>
      </c>
      <c r="AW1081" s="14" t="s">
        <v>32</v>
      </c>
      <c r="AX1081" s="14" t="s">
        <v>75</v>
      </c>
      <c r="AY1081" s="255" t="s">
        <v>133</v>
      </c>
    </row>
    <row r="1082" s="13" customFormat="1">
      <c r="A1082" s="13"/>
      <c r="B1082" s="234"/>
      <c r="C1082" s="235"/>
      <c r="D1082" s="236" t="s">
        <v>141</v>
      </c>
      <c r="E1082" s="237" t="s">
        <v>1</v>
      </c>
      <c r="F1082" s="238" t="s">
        <v>1554</v>
      </c>
      <c r="G1082" s="235"/>
      <c r="H1082" s="237" t="s">
        <v>1</v>
      </c>
      <c r="I1082" s="239"/>
      <c r="J1082" s="235"/>
      <c r="K1082" s="235"/>
      <c r="L1082" s="240"/>
      <c r="M1082" s="241"/>
      <c r="N1082" s="242"/>
      <c r="O1082" s="242"/>
      <c r="P1082" s="242"/>
      <c r="Q1082" s="242"/>
      <c r="R1082" s="242"/>
      <c r="S1082" s="242"/>
      <c r="T1082" s="243"/>
      <c r="U1082" s="13"/>
      <c r="V1082" s="13"/>
      <c r="W1082" s="13"/>
      <c r="X1082" s="13"/>
      <c r="Y1082" s="13"/>
      <c r="Z1082" s="13"/>
      <c r="AA1082" s="13"/>
      <c r="AB1082" s="13"/>
      <c r="AC1082" s="13"/>
      <c r="AD1082" s="13"/>
      <c r="AE1082" s="13"/>
      <c r="AT1082" s="244" t="s">
        <v>141</v>
      </c>
      <c r="AU1082" s="244" t="s">
        <v>85</v>
      </c>
      <c r="AV1082" s="13" t="s">
        <v>83</v>
      </c>
      <c r="AW1082" s="13" t="s">
        <v>32</v>
      </c>
      <c r="AX1082" s="13" t="s">
        <v>75</v>
      </c>
      <c r="AY1082" s="244" t="s">
        <v>133</v>
      </c>
    </row>
    <row r="1083" s="14" customFormat="1">
      <c r="A1083" s="14"/>
      <c r="B1083" s="245"/>
      <c r="C1083" s="246"/>
      <c r="D1083" s="236" t="s">
        <v>141</v>
      </c>
      <c r="E1083" s="247" t="s">
        <v>1</v>
      </c>
      <c r="F1083" s="248" t="s">
        <v>83</v>
      </c>
      <c r="G1083" s="246"/>
      <c r="H1083" s="249">
        <v>1</v>
      </c>
      <c r="I1083" s="250"/>
      <c r="J1083" s="246"/>
      <c r="K1083" s="246"/>
      <c r="L1083" s="251"/>
      <c r="M1083" s="252"/>
      <c r="N1083" s="253"/>
      <c r="O1083" s="253"/>
      <c r="P1083" s="253"/>
      <c r="Q1083" s="253"/>
      <c r="R1083" s="253"/>
      <c r="S1083" s="253"/>
      <c r="T1083" s="254"/>
      <c r="U1083" s="14"/>
      <c r="V1083" s="14"/>
      <c r="W1083" s="14"/>
      <c r="X1083" s="14"/>
      <c r="Y1083" s="14"/>
      <c r="Z1083" s="14"/>
      <c r="AA1083" s="14"/>
      <c r="AB1083" s="14"/>
      <c r="AC1083" s="14"/>
      <c r="AD1083" s="14"/>
      <c r="AE1083" s="14"/>
      <c r="AT1083" s="255" t="s">
        <v>141</v>
      </c>
      <c r="AU1083" s="255" t="s">
        <v>85</v>
      </c>
      <c r="AV1083" s="14" t="s">
        <v>85</v>
      </c>
      <c r="AW1083" s="14" t="s">
        <v>32</v>
      </c>
      <c r="AX1083" s="14" t="s">
        <v>75</v>
      </c>
      <c r="AY1083" s="255" t="s">
        <v>133</v>
      </c>
    </row>
    <row r="1084" s="13" customFormat="1">
      <c r="A1084" s="13"/>
      <c r="B1084" s="234"/>
      <c r="C1084" s="235"/>
      <c r="D1084" s="236" t="s">
        <v>141</v>
      </c>
      <c r="E1084" s="237" t="s">
        <v>1</v>
      </c>
      <c r="F1084" s="238" t="s">
        <v>1555</v>
      </c>
      <c r="G1084" s="235"/>
      <c r="H1084" s="237" t="s">
        <v>1</v>
      </c>
      <c r="I1084" s="239"/>
      <c r="J1084" s="235"/>
      <c r="K1084" s="235"/>
      <c r="L1084" s="240"/>
      <c r="M1084" s="241"/>
      <c r="N1084" s="242"/>
      <c r="O1084" s="242"/>
      <c r="P1084" s="242"/>
      <c r="Q1084" s="242"/>
      <c r="R1084" s="242"/>
      <c r="S1084" s="242"/>
      <c r="T1084" s="243"/>
      <c r="U1084" s="13"/>
      <c r="V1084" s="13"/>
      <c r="W1084" s="13"/>
      <c r="X1084" s="13"/>
      <c r="Y1084" s="13"/>
      <c r="Z1084" s="13"/>
      <c r="AA1084" s="13"/>
      <c r="AB1084" s="13"/>
      <c r="AC1084" s="13"/>
      <c r="AD1084" s="13"/>
      <c r="AE1084" s="13"/>
      <c r="AT1084" s="244" t="s">
        <v>141</v>
      </c>
      <c r="AU1084" s="244" t="s">
        <v>85</v>
      </c>
      <c r="AV1084" s="13" t="s">
        <v>83</v>
      </c>
      <c r="AW1084" s="13" t="s">
        <v>32</v>
      </c>
      <c r="AX1084" s="13" t="s">
        <v>75</v>
      </c>
      <c r="AY1084" s="244" t="s">
        <v>133</v>
      </c>
    </row>
    <row r="1085" s="14" customFormat="1">
      <c r="A1085" s="14"/>
      <c r="B1085" s="245"/>
      <c r="C1085" s="246"/>
      <c r="D1085" s="236" t="s">
        <v>141</v>
      </c>
      <c r="E1085" s="247" t="s">
        <v>1</v>
      </c>
      <c r="F1085" s="248" t="s">
        <v>181</v>
      </c>
      <c r="G1085" s="246"/>
      <c r="H1085" s="249">
        <v>7</v>
      </c>
      <c r="I1085" s="250"/>
      <c r="J1085" s="246"/>
      <c r="K1085" s="246"/>
      <c r="L1085" s="251"/>
      <c r="M1085" s="252"/>
      <c r="N1085" s="253"/>
      <c r="O1085" s="253"/>
      <c r="P1085" s="253"/>
      <c r="Q1085" s="253"/>
      <c r="R1085" s="253"/>
      <c r="S1085" s="253"/>
      <c r="T1085" s="254"/>
      <c r="U1085" s="14"/>
      <c r="V1085" s="14"/>
      <c r="W1085" s="14"/>
      <c r="X1085" s="14"/>
      <c r="Y1085" s="14"/>
      <c r="Z1085" s="14"/>
      <c r="AA1085" s="14"/>
      <c r="AB1085" s="14"/>
      <c r="AC1085" s="14"/>
      <c r="AD1085" s="14"/>
      <c r="AE1085" s="14"/>
      <c r="AT1085" s="255" t="s">
        <v>141</v>
      </c>
      <c r="AU1085" s="255" t="s">
        <v>85</v>
      </c>
      <c r="AV1085" s="14" t="s">
        <v>85</v>
      </c>
      <c r="AW1085" s="14" t="s">
        <v>32</v>
      </c>
      <c r="AX1085" s="14" t="s">
        <v>75</v>
      </c>
      <c r="AY1085" s="255" t="s">
        <v>133</v>
      </c>
    </row>
    <row r="1086" s="13" customFormat="1">
      <c r="A1086" s="13"/>
      <c r="B1086" s="234"/>
      <c r="C1086" s="235"/>
      <c r="D1086" s="236" t="s">
        <v>141</v>
      </c>
      <c r="E1086" s="237" t="s">
        <v>1</v>
      </c>
      <c r="F1086" s="238" t="s">
        <v>1557</v>
      </c>
      <c r="G1086" s="235"/>
      <c r="H1086" s="237" t="s">
        <v>1</v>
      </c>
      <c r="I1086" s="239"/>
      <c r="J1086" s="235"/>
      <c r="K1086" s="235"/>
      <c r="L1086" s="240"/>
      <c r="M1086" s="241"/>
      <c r="N1086" s="242"/>
      <c r="O1086" s="242"/>
      <c r="P1086" s="242"/>
      <c r="Q1086" s="242"/>
      <c r="R1086" s="242"/>
      <c r="S1086" s="242"/>
      <c r="T1086" s="243"/>
      <c r="U1086" s="13"/>
      <c r="V1086" s="13"/>
      <c r="W1086" s="13"/>
      <c r="X1086" s="13"/>
      <c r="Y1086" s="13"/>
      <c r="Z1086" s="13"/>
      <c r="AA1086" s="13"/>
      <c r="AB1086" s="13"/>
      <c r="AC1086" s="13"/>
      <c r="AD1086" s="13"/>
      <c r="AE1086" s="13"/>
      <c r="AT1086" s="244" t="s">
        <v>141</v>
      </c>
      <c r="AU1086" s="244" t="s">
        <v>85</v>
      </c>
      <c r="AV1086" s="13" t="s">
        <v>83</v>
      </c>
      <c r="AW1086" s="13" t="s">
        <v>32</v>
      </c>
      <c r="AX1086" s="13" t="s">
        <v>75</v>
      </c>
      <c r="AY1086" s="244" t="s">
        <v>133</v>
      </c>
    </row>
    <row r="1087" s="14" customFormat="1">
      <c r="A1087" s="14"/>
      <c r="B1087" s="245"/>
      <c r="C1087" s="246"/>
      <c r="D1087" s="236" t="s">
        <v>141</v>
      </c>
      <c r="E1087" s="247" t="s">
        <v>1</v>
      </c>
      <c r="F1087" s="248" t="s">
        <v>139</v>
      </c>
      <c r="G1087" s="246"/>
      <c r="H1087" s="249">
        <v>4</v>
      </c>
      <c r="I1087" s="250"/>
      <c r="J1087" s="246"/>
      <c r="K1087" s="246"/>
      <c r="L1087" s="251"/>
      <c r="M1087" s="252"/>
      <c r="N1087" s="253"/>
      <c r="O1087" s="253"/>
      <c r="P1087" s="253"/>
      <c r="Q1087" s="253"/>
      <c r="R1087" s="253"/>
      <c r="S1087" s="253"/>
      <c r="T1087" s="254"/>
      <c r="U1087" s="14"/>
      <c r="V1087" s="14"/>
      <c r="W1087" s="14"/>
      <c r="X1087" s="14"/>
      <c r="Y1087" s="14"/>
      <c r="Z1087" s="14"/>
      <c r="AA1087" s="14"/>
      <c r="AB1087" s="14"/>
      <c r="AC1087" s="14"/>
      <c r="AD1087" s="14"/>
      <c r="AE1087" s="14"/>
      <c r="AT1087" s="255" t="s">
        <v>141</v>
      </c>
      <c r="AU1087" s="255" t="s">
        <v>85</v>
      </c>
      <c r="AV1087" s="14" t="s">
        <v>85</v>
      </c>
      <c r="AW1087" s="14" t="s">
        <v>32</v>
      </c>
      <c r="AX1087" s="14" t="s">
        <v>75</v>
      </c>
      <c r="AY1087" s="255" t="s">
        <v>133</v>
      </c>
    </row>
    <row r="1088" s="13" customFormat="1">
      <c r="A1088" s="13"/>
      <c r="B1088" s="234"/>
      <c r="C1088" s="235"/>
      <c r="D1088" s="236" t="s">
        <v>141</v>
      </c>
      <c r="E1088" s="237" t="s">
        <v>1</v>
      </c>
      <c r="F1088" s="238" t="s">
        <v>1563</v>
      </c>
      <c r="G1088" s="235"/>
      <c r="H1088" s="237" t="s">
        <v>1</v>
      </c>
      <c r="I1088" s="239"/>
      <c r="J1088" s="235"/>
      <c r="K1088" s="235"/>
      <c r="L1088" s="240"/>
      <c r="M1088" s="241"/>
      <c r="N1088" s="242"/>
      <c r="O1088" s="242"/>
      <c r="P1088" s="242"/>
      <c r="Q1088" s="242"/>
      <c r="R1088" s="242"/>
      <c r="S1088" s="242"/>
      <c r="T1088" s="243"/>
      <c r="U1088" s="13"/>
      <c r="V1088" s="13"/>
      <c r="W1088" s="13"/>
      <c r="X1088" s="13"/>
      <c r="Y1088" s="13"/>
      <c r="Z1088" s="13"/>
      <c r="AA1088" s="13"/>
      <c r="AB1088" s="13"/>
      <c r="AC1088" s="13"/>
      <c r="AD1088" s="13"/>
      <c r="AE1088" s="13"/>
      <c r="AT1088" s="244" t="s">
        <v>141</v>
      </c>
      <c r="AU1088" s="244" t="s">
        <v>85</v>
      </c>
      <c r="AV1088" s="13" t="s">
        <v>83</v>
      </c>
      <c r="AW1088" s="13" t="s">
        <v>32</v>
      </c>
      <c r="AX1088" s="13" t="s">
        <v>75</v>
      </c>
      <c r="AY1088" s="244" t="s">
        <v>133</v>
      </c>
    </row>
    <row r="1089" s="14" customFormat="1">
      <c r="A1089" s="14"/>
      <c r="B1089" s="245"/>
      <c r="C1089" s="246"/>
      <c r="D1089" s="236" t="s">
        <v>141</v>
      </c>
      <c r="E1089" s="247" t="s">
        <v>1</v>
      </c>
      <c r="F1089" s="248" t="s">
        <v>153</v>
      </c>
      <c r="G1089" s="246"/>
      <c r="H1089" s="249">
        <v>3</v>
      </c>
      <c r="I1089" s="250"/>
      <c r="J1089" s="246"/>
      <c r="K1089" s="246"/>
      <c r="L1089" s="251"/>
      <c r="M1089" s="252"/>
      <c r="N1089" s="253"/>
      <c r="O1089" s="253"/>
      <c r="P1089" s="253"/>
      <c r="Q1089" s="253"/>
      <c r="R1089" s="253"/>
      <c r="S1089" s="253"/>
      <c r="T1089" s="254"/>
      <c r="U1089" s="14"/>
      <c r="V1089" s="14"/>
      <c r="W1089" s="14"/>
      <c r="X1089" s="14"/>
      <c r="Y1089" s="14"/>
      <c r="Z1089" s="14"/>
      <c r="AA1089" s="14"/>
      <c r="AB1089" s="14"/>
      <c r="AC1089" s="14"/>
      <c r="AD1089" s="14"/>
      <c r="AE1089" s="14"/>
      <c r="AT1089" s="255" t="s">
        <v>141</v>
      </c>
      <c r="AU1089" s="255" t="s">
        <v>85</v>
      </c>
      <c r="AV1089" s="14" t="s">
        <v>85</v>
      </c>
      <c r="AW1089" s="14" t="s">
        <v>32</v>
      </c>
      <c r="AX1089" s="14" t="s">
        <v>75</v>
      </c>
      <c r="AY1089" s="255" t="s">
        <v>133</v>
      </c>
    </row>
    <row r="1090" s="13" customFormat="1">
      <c r="A1090" s="13"/>
      <c r="B1090" s="234"/>
      <c r="C1090" s="235"/>
      <c r="D1090" s="236" t="s">
        <v>141</v>
      </c>
      <c r="E1090" s="237" t="s">
        <v>1</v>
      </c>
      <c r="F1090" s="238" t="s">
        <v>1564</v>
      </c>
      <c r="G1090" s="235"/>
      <c r="H1090" s="237" t="s">
        <v>1</v>
      </c>
      <c r="I1090" s="239"/>
      <c r="J1090" s="235"/>
      <c r="K1090" s="235"/>
      <c r="L1090" s="240"/>
      <c r="M1090" s="241"/>
      <c r="N1090" s="242"/>
      <c r="O1090" s="242"/>
      <c r="P1090" s="242"/>
      <c r="Q1090" s="242"/>
      <c r="R1090" s="242"/>
      <c r="S1090" s="242"/>
      <c r="T1090" s="243"/>
      <c r="U1090" s="13"/>
      <c r="V1090" s="13"/>
      <c r="W1090" s="13"/>
      <c r="X1090" s="13"/>
      <c r="Y1090" s="13"/>
      <c r="Z1090" s="13"/>
      <c r="AA1090" s="13"/>
      <c r="AB1090" s="13"/>
      <c r="AC1090" s="13"/>
      <c r="AD1090" s="13"/>
      <c r="AE1090" s="13"/>
      <c r="AT1090" s="244" t="s">
        <v>141</v>
      </c>
      <c r="AU1090" s="244" t="s">
        <v>85</v>
      </c>
      <c r="AV1090" s="13" t="s">
        <v>83</v>
      </c>
      <c r="AW1090" s="13" t="s">
        <v>32</v>
      </c>
      <c r="AX1090" s="13" t="s">
        <v>75</v>
      </c>
      <c r="AY1090" s="244" t="s">
        <v>133</v>
      </c>
    </row>
    <row r="1091" s="14" customFormat="1">
      <c r="A1091" s="14"/>
      <c r="B1091" s="245"/>
      <c r="C1091" s="246"/>
      <c r="D1091" s="236" t="s">
        <v>141</v>
      </c>
      <c r="E1091" s="247" t="s">
        <v>1</v>
      </c>
      <c r="F1091" s="248" t="s">
        <v>83</v>
      </c>
      <c r="G1091" s="246"/>
      <c r="H1091" s="249">
        <v>1</v>
      </c>
      <c r="I1091" s="250"/>
      <c r="J1091" s="246"/>
      <c r="K1091" s="246"/>
      <c r="L1091" s="251"/>
      <c r="M1091" s="252"/>
      <c r="N1091" s="253"/>
      <c r="O1091" s="253"/>
      <c r="P1091" s="253"/>
      <c r="Q1091" s="253"/>
      <c r="R1091" s="253"/>
      <c r="S1091" s="253"/>
      <c r="T1091" s="254"/>
      <c r="U1091" s="14"/>
      <c r="V1091" s="14"/>
      <c r="W1091" s="14"/>
      <c r="X1091" s="14"/>
      <c r="Y1091" s="14"/>
      <c r="Z1091" s="14"/>
      <c r="AA1091" s="14"/>
      <c r="AB1091" s="14"/>
      <c r="AC1091" s="14"/>
      <c r="AD1091" s="14"/>
      <c r="AE1091" s="14"/>
      <c r="AT1091" s="255" t="s">
        <v>141</v>
      </c>
      <c r="AU1091" s="255" t="s">
        <v>85</v>
      </c>
      <c r="AV1091" s="14" t="s">
        <v>85</v>
      </c>
      <c r="AW1091" s="14" t="s">
        <v>32</v>
      </c>
      <c r="AX1091" s="14" t="s">
        <v>75</v>
      </c>
      <c r="AY1091" s="255" t="s">
        <v>133</v>
      </c>
    </row>
    <row r="1092" s="13" customFormat="1">
      <c r="A1092" s="13"/>
      <c r="B1092" s="234"/>
      <c r="C1092" s="235"/>
      <c r="D1092" s="236" t="s">
        <v>141</v>
      </c>
      <c r="E1092" s="237" t="s">
        <v>1</v>
      </c>
      <c r="F1092" s="238" t="s">
        <v>1565</v>
      </c>
      <c r="G1092" s="235"/>
      <c r="H1092" s="237" t="s">
        <v>1</v>
      </c>
      <c r="I1092" s="239"/>
      <c r="J1092" s="235"/>
      <c r="K1092" s="235"/>
      <c r="L1092" s="240"/>
      <c r="M1092" s="241"/>
      <c r="N1092" s="242"/>
      <c r="O1092" s="242"/>
      <c r="P1092" s="242"/>
      <c r="Q1092" s="242"/>
      <c r="R1092" s="242"/>
      <c r="S1092" s="242"/>
      <c r="T1092" s="243"/>
      <c r="U1092" s="13"/>
      <c r="V1092" s="13"/>
      <c r="W1092" s="13"/>
      <c r="X1092" s="13"/>
      <c r="Y1092" s="13"/>
      <c r="Z1092" s="13"/>
      <c r="AA1092" s="13"/>
      <c r="AB1092" s="13"/>
      <c r="AC1092" s="13"/>
      <c r="AD1092" s="13"/>
      <c r="AE1092" s="13"/>
      <c r="AT1092" s="244" t="s">
        <v>141</v>
      </c>
      <c r="AU1092" s="244" t="s">
        <v>85</v>
      </c>
      <c r="AV1092" s="13" t="s">
        <v>83</v>
      </c>
      <c r="AW1092" s="13" t="s">
        <v>32</v>
      </c>
      <c r="AX1092" s="13" t="s">
        <v>75</v>
      </c>
      <c r="AY1092" s="244" t="s">
        <v>133</v>
      </c>
    </row>
    <row r="1093" s="14" customFormat="1">
      <c r="A1093" s="14"/>
      <c r="B1093" s="245"/>
      <c r="C1093" s="246"/>
      <c r="D1093" s="236" t="s">
        <v>141</v>
      </c>
      <c r="E1093" s="247" t="s">
        <v>1</v>
      </c>
      <c r="F1093" s="248" t="s">
        <v>153</v>
      </c>
      <c r="G1093" s="246"/>
      <c r="H1093" s="249">
        <v>3</v>
      </c>
      <c r="I1093" s="250"/>
      <c r="J1093" s="246"/>
      <c r="K1093" s="246"/>
      <c r="L1093" s="251"/>
      <c r="M1093" s="252"/>
      <c r="N1093" s="253"/>
      <c r="O1093" s="253"/>
      <c r="P1093" s="253"/>
      <c r="Q1093" s="253"/>
      <c r="R1093" s="253"/>
      <c r="S1093" s="253"/>
      <c r="T1093" s="254"/>
      <c r="U1093" s="14"/>
      <c r="V1093" s="14"/>
      <c r="W1093" s="14"/>
      <c r="X1093" s="14"/>
      <c r="Y1093" s="14"/>
      <c r="Z1093" s="14"/>
      <c r="AA1093" s="14"/>
      <c r="AB1093" s="14"/>
      <c r="AC1093" s="14"/>
      <c r="AD1093" s="14"/>
      <c r="AE1093" s="14"/>
      <c r="AT1093" s="255" t="s">
        <v>141</v>
      </c>
      <c r="AU1093" s="255" t="s">
        <v>85</v>
      </c>
      <c r="AV1093" s="14" t="s">
        <v>85</v>
      </c>
      <c r="AW1093" s="14" t="s">
        <v>32</v>
      </c>
      <c r="AX1093" s="14" t="s">
        <v>75</v>
      </c>
      <c r="AY1093" s="255" t="s">
        <v>133</v>
      </c>
    </row>
    <row r="1094" s="15" customFormat="1">
      <c r="A1094" s="15"/>
      <c r="B1094" s="256"/>
      <c r="C1094" s="257"/>
      <c r="D1094" s="236" t="s">
        <v>141</v>
      </c>
      <c r="E1094" s="258" t="s">
        <v>1</v>
      </c>
      <c r="F1094" s="259" t="s">
        <v>152</v>
      </c>
      <c r="G1094" s="257"/>
      <c r="H1094" s="260">
        <v>36</v>
      </c>
      <c r="I1094" s="261"/>
      <c r="J1094" s="257"/>
      <c r="K1094" s="257"/>
      <c r="L1094" s="262"/>
      <c r="M1094" s="263"/>
      <c r="N1094" s="264"/>
      <c r="O1094" s="264"/>
      <c r="P1094" s="264"/>
      <c r="Q1094" s="264"/>
      <c r="R1094" s="264"/>
      <c r="S1094" s="264"/>
      <c r="T1094" s="265"/>
      <c r="U1094" s="15"/>
      <c r="V1094" s="15"/>
      <c r="W1094" s="15"/>
      <c r="X1094" s="15"/>
      <c r="Y1094" s="15"/>
      <c r="Z1094" s="15"/>
      <c r="AA1094" s="15"/>
      <c r="AB1094" s="15"/>
      <c r="AC1094" s="15"/>
      <c r="AD1094" s="15"/>
      <c r="AE1094" s="15"/>
      <c r="AT1094" s="266" t="s">
        <v>141</v>
      </c>
      <c r="AU1094" s="266" t="s">
        <v>85</v>
      </c>
      <c r="AV1094" s="15" t="s">
        <v>139</v>
      </c>
      <c r="AW1094" s="15" t="s">
        <v>32</v>
      </c>
      <c r="AX1094" s="15" t="s">
        <v>83</v>
      </c>
      <c r="AY1094" s="266" t="s">
        <v>133</v>
      </c>
    </row>
    <row r="1095" s="2" customFormat="1" ht="16.5" customHeight="1">
      <c r="A1095" s="39"/>
      <c r="B1095" s="40"/>
      <c r="C1095" s="278" t="s">
        <v>1798</v>
      </c>
      <c r="D1095" s="278" t="s">
        <v>312</v>
      </c>
      <c r="E1095" s="279" t="s">
        <v>505</v>
      </c>
      <c r="F1095" s="280" t="s">
        <v>506</v>
      </c>
      <c r="G1095" s="281" t="s">
        <v>440</v>
      </c>
      <c r="H1095" s="282">
        <v>36</v>
      </c>
      <c r="I1095" s="283"/>
      <c r="J1095" s="284">
        <f>ROUND(I1095*H1095,2)</f>
        <v>0</v>
      </c>
      <c r="K1095" s="285"/>
      <c r="L1095" s="286"/>
      <c r="M1095" s="287" t="s">
        <v>1</v>
      </c>
      <c r="N1095" s="288" t="s">
        <v>40</v>
      </c>
      <c r="O1095" s="92"/>
      <c r="P1095" s="230">
        <f>O1095*H1095</f>
        <v>0</v>
      </c>
      <c r="Q1095" s="230">
        <v>0.042500000000000003</v>
      </c>
      <c r="R1095" s="230">
        <f>Q1095*H1095</f>
        <v>1.53</v>
      </c>
      <c r="S1095" s="230">
        <v>0</v>
      </c>
      <c r="T1095" s="231">
        <f>S1095*H1095</f>
        <v>0</v>
      </c>
      <c r="U1095" s="39"/>
      <c r="V1095" s="39"/>
      <c r="W1095" s="39"/>
      <c r="X1095" s="39"/>
      <c r="Y1095" s="39"/>
      <c r="Z1095" s="39"/>
      <c r="AA1095" s="39"/>
      <c r="AB1095" s="39"/>
      <c r="AC1095" s="39"/>
      <c r="AD1095" s="39"/>
      <c r="AE1095" s="39"/>
      <c r="AR1095" s="232" t="s">
        <v>187</v>
      </c>
      <c r="AT1095" s="232" t="s">
        <v>312</v>
      </c>
      <c r="AU1095" s="232" t="s">
        <v>85</v>
      </c>
      <c r="AY1095" s="18" t="s">
        <v>133</v>
      </c>
      <c r="BE1095" s="233">
        <f>IF(N1095="základní",J1095,0)</f>
        <v>0</v>
      </c>
      <c r="BF1095" s="233">
        <f>IF(N1095="snížená",J1095,0)</f>
        <v>0</v>
      </c>
      <c r="BG1095" s="233">
        <f>IF(N1095="zákl. přenesená",J1095,0)</f>
        <v>0</v>
      </c>
      <c r="BH1095" s="233">
        <f>IF(N1095="sníž. přenesená",J1095,0)</f>
        <v>0</v>
      </c>
      <c r="BI1095" s="233">
        <f>IF(N1095="nulová",J1095,0)</f>
        <v>0</v>
      </c>
      <c r="BJ1095" s="18" t="s">
        <v>83</v>
      </c>
      <c r="BK1095" s="233">
        <f>ROUND(I1095*H1095,2)</f>
        <v>0</v>
      </c>
      <c r="BL1095" s="18" t="s">
        <v>139</v>
      </c>
      <c r="BM1095" s="232" t="s">
        <v>1799</v>
      </c>
    </row>
    <row r="1096" s="14" customFormat="1">
      <c r="A1096" s="14"/>
      <c r="B1096" s="245"/>
      <c r="C1096" s="246"/>
      <c r="D1096" s="236" t="s">
        <v>141</v>
      </c>
      <c r="E1096" s="247" t="s">
        <v>1</v>
      </c>
      <c r="F1096" s="248" t="s">
        <v>1587</v>
      </c>
      <c r="G1096" s="246"/>
      <c r="H1096" s="249">
        <v>36</v>
      </c>
      <c r="I1096" s="250"/>
      <c r="J1096" s="246"/>
      <c r="K1096" s="246"/>
      <c r="L1096" s="251"/>
      <c r="M1096" s="252"/>
      <c r="N1096" s="253"/>
      <c r="O1096" s="253"/>
      <c r="P1096" s="253"/>
      <c r="Q1096" s="253"/>
      <c r="R1096" s="253"/>
      <c r="S1096" s="253"/>
      <c r="T1096" s="254"/>
      <c r="U1096" s="14"/>
      <c r="V1096" s="14"/>
      <c r="W1096" s="14"/>
      <c r="X1096" s="14"/>
      <c r="Y1096" s="14"/>
      <c r="Z1096" s="14"/>
      <c r="AA1096" s="14"/>
      <c r="AB1096" s="14"/>
      <c r="AC1096" s="14"/>
      <c r="AD1096" s="14"/>
      <c r="AE1096" s="14"/>
      <c r="AT1096" s="255" t="s">
        <v>141</v>
      </c>
      <c r="AU1096" s="255" t="s">
        <v>85</v>
      </c>
      <c r="AV1096" s="14" t="s">
        <v>85</v>
      </c>
      <c r="AW1096" s="14" t="s">
        <v>32</v>
      </c>
      <c r="AX1096" s="14" t="s">
        <v>83</v>
      </c>
      <c r="AY1096" s="255" t="s">
        <v>133</v>
      </c>
    </row>
    <row r="1097" s="2" customFormat="1" ht="24.15" customHeight="1">
      <c r="A1097" s="39"/>
      <c r="B1097" s="40"/>
      <c r="C1097" s="220" t="s">
        <v>1800</v>
      </c>
      <c r="D1097" s="220" t="s">
        <v>135</v>
      </c>
      <c r="E1097" s="221" t="s">
        <v>509</v>
      </c>
      <c r="F1097" s="222" t="s">
        <v>510</v>
      </c>
      <c r="G1097" s="223" t="s">
        <v>440</v>
      </c>
      <c r="H1097" s="224">
        <v>21</v>
      </c>
      <c r="I1097" s="225"/>
      <c r="J1097" s="226">
        <f>ROUND(I1097*H1097,2)</f>
        <v>0</v>
      </c>
      <c r="K1097" s="227"/>
      <c r="L1097" s="45"/>
      <c r="M1097" s="228" t="s">
        <v>1</v>
      </c>
      <c r="N1097" s="229" t="s">
        <v>40</v>
      </c>
      <c r="O1097" s="92"/>
      <c r="P1097" s="230">
        <f>O1097*H1097</f>
        <v>0</v>
      </c>
      <c r="Q1097" s="230">
        <v>0.00165</v>
      </c>
      <c r="R1097" s="230">
        <f>Q1097*H1097</f>
        <v>0.03465</v>
      </c>
      <c r="S1097" s="230">
        <v>0</v>
      </c>
      <c r="T1097" s="231">
        <f>S1097*H1097</f>
        <v>0</v>
      </c>
      <c r="U1097" s="39"/>
      <c r="V1097" s="39"/>
      <c r="W1097" s="39"/>
      <c r="X1097" s="39"/>
      <c r="Y1097" s="39"/>
      <c r="Z1097" s="39"/>
      <c r="AA1097" s="39"/>
      <c r="AB1097" s="39"/>
      <c r="AC1097" s="39"/>
      <c r="AD1097" s="39"/>
      <c r="AE1097" s="39"/>
      <c r="AR1097" s="232" t="s">
        <v>139</v>
      </c>
      <c r="AT1097" s="232" t="s">
        <v>135</v>
      </c>
      <c r="AU1097" s="232" t="s">
        <v>85</v>
      </c>
      <c r="AY1097" s="18" t="s">
        <v>133</v>
      </c>
      <c r="BE1097" s="233">
        <f>IF(N1097="základní",J1097,0)</f>
        <v>0</v>
      </c>
      <c r="BF1097" s="233">
        <f>IF(N1097="snížená",J1097,0)</f>
        <v>0</v>
      </c>
      <c r="BG1097" s="233">
        <f>IF(N1097="zákl. přenesená",J1097,0)</f>
        <v>0</v>
      </c>
      <c r="BH1097" s="233">
        <f>IF(N1097="sníž. přenesená",J1097,0)</f>
        <v>0</v>
      </c>
      <c r="BI1097" s="233">
        <f>IF(N1097="nulová",J1097,0)</f>
        <v>0</v>
      </c>
      <c r="BJ1097" s="18" t="s">
        <v>83</v>
      </c>
      <c r="BK1097" s="233">
        <f>ROUND(I1097*H1097,2)</f>
        <v>0</v>
      </c>
      <c r="BL1097" s="18" t="s">
        <v>139</v>
      </c>
      <c r="BM1097" s="232" t="s">
        <v>1801</v>
      </c>
    </row>
    <row r="1098" s="13" customFormat="1">
      <c r="A1098" s="13"/>
      <c r="B1098" s="234"/>
      <c r="C1098" s="235"/>
      <c r="D1098" s="236" t="s">
        <v>141</v>
      </c>
      <c r="E1098" s="237" t="s">
        <v>1</v>
      </c>
      <c r="F1098" s="238" t="s">
        <v>1545</v>
      </c>
      <c r="G1098" s="235"/>
      <c r="H1098" s="237" t="s">
        <v>1</v>
      </c>
      <c r="I1098" s="239"/>
      <c r="J1098" s="235"/>
      <c r="K1098" s="235"/>
      <c r="L1098" s="240"/>
      <c r="M1098" s="241"/>
      <c r="N1098" s="242"/>
      <c r="O1098" s="242"/>
      <c r="P1098" s="242"/>
      <c r="Q1098" s="242"/>
      <c r="R1098" s="242"/>
      <c r="S1098" s="242"/>
      <c r="T1098" s="243"/>
      <c r="U1098" s="13"/>
      <c r="V1098" s="13"/>
      <c r="W1098" s="13"/>
      <c r="X1098" s="13"/>
      <c r="Y1098" s="13"/>
      <c r="Z1098" s="13"/>
      <c r="AA1098" s="13"/>
      <c r="AB1098" s="13"/>
      <c r="AC1098" s="13"/>
      <c r="AD1098" s="13"/>
      <c r="AE1098" s="13"/>
      <c r="AT1098" s="244" t="s">
        <v>141</v>
      </c>
      <c r="AU1098" s="244" t="s">
        <v>85</v>
      </c>
      <c r="AV1098" s="13" t="s">
        <v>83</v>
      </c>
      <c r="AW1098" s="13" t="s">
        <v>32</v>
      </c>
      <c r="AX1098" s="13" t="s">
        <v>75</v>
      </c>
      <c r="AY1098" s="244" t="s">
        <v>133</v>
      </c>
    </row>
    <row r="1099" s="14" customFormat="1">
      <c r="A1099" s="14"/>
      <c r="B1099" s="245"/>
      <c r="C1099" s="246"/>
      <c r="D1099" s="236" t="s">
        <v>141</v>
      </c>
      <c r="E1099" s="247" t="s">
        <v>1</v>
      </c>
      <c r="F1099" s="248" t="s">
        <v>181</v>
      </c>
      <c r="G1099" s="246"/>
      <c r="H1099" s="249">
        <v>7</v>
      </c>
      <c r="I1099" s="250"/>
      <c r="J1099" s="246"/>
      <c r="K1099" s="246"/>
      <c r="L1099" s="251"/>
      <c r="M1099" s="252"/>
      <c r="N1099" s="253"/>
      <c r="O1099" s="253"/>
      <c r="P1099" s="253"/>
      <c r="Q1099" s="253"/>
      <c r="R1099" s="253"/>
      <c r="S1099" s="253"/>
      <c r="T1099" s="254"/>
      <c r="U1099" s="14"/>
      <c r="V1099" s="14"/>
      <c r="W1099" s="14"/>
      <c r="X1099" s="14"/>
      <c r="Y1099" s="14"/>
      <c r="Z1099" s="14"/>
      <c r="AA1099" s="14"/>
      <c r="AB1099" s="14"/>
      <c r="AC1099" s="14"/>
      <c r="AD1099" s="14"/>
      <c r="AE1099" s="14"/>
      <c r="AT1099" s="255" t="s">
        <v>141</v>
      </c>
      <c r="AU1099" s="255" t="s">
        <v>85</v>
      </c>
      <c r="AV1099" s="14" t="s">
        <v>85</v>
      </c>
      <c r="AW1099" s="14" t="s">
        <v>32</v>
      </c>
      <c r="AX1099" s="14" t="s">
        <v>75</v>
      </c>
      <c r="AY1099" s="255" t="s">
        <v>133</v>
      </c>
    </row>
    <row r="1100" s="13" customFormat="1">
      <c r="A1100" s="13"/>
      <c r="B1100" s="234"/>
      <c r="C1100" s="235"/>
      <c r="D1100" s="236" t="s">
        <v>141</v>
      </c>
      <c r="E1100" s="237" t="s">
        <v>1</v>
      </c>
      <c r="F1100" s="238" t="s">
        <v>1547</v>
      </c>
      <c r="G1100" s="235"/>
      <c r="H1100" s="237" t="s">
        <v>1</v>
      </c>
      <c r="I1100" s="239"/>
      <c r="J1100" s="235"/>
      <c r="K1100" s="235"/>
      <c r="L1100" s="240"/>
      <c r="M1100" s="241"/>
      <c r="N1100" s="242"/>
      <c r="O1100" s="242"/>
      <c r="P1100" s="242"/>
      <c r="Q1100" s="242"/>
      <c r="R1100" s="242"/>
      <c r="S1100" s="242"/>
      <c r="T1100" s="243"/>
      <c r="U1100" s="13"/>
      <c r="V1100" s="13"/>
      <c r="W1100" s="13"/>
      <c r="X1100" s="13"/>
      <c r="Y1100" s="13"/>
      <c r="Z1100" s="13"/>
      <c r="AA1100" s="13"/>
      <c r="AB1100" s="13"/>
      <c r="AC1100" s="13"/>
      <c r="AD1100" s="13"/>
      <c r="AE1100" s="13"/>
      <c r="AT1100" s="244" t="s">
        <v>141</v>
      </c>
      <c r="AU1100" s="244" t="s">
        <v>85</v>
      </c>
      <c r="AV1100" s="13" t="s">
        <v>83</v>
      </c>
      <c r="AW1100" s="13" t="s">
        <v>32</v>
      </c>
      <c r="AX1100" s="13" t="s">
        <v>75</v>
      </c>
      <c r="AY1100" s="244" t="s">
        <v>133</v>
      </c>
    </row>
    <row r="1101" s="14" customFormat="1">
      <c r="A1101" s="14"/>
      <c r="B1101" s="245"/>
      <c r="C1101" s="246"/>
      <c r="D1101" s="236" t="s">
        <v>141</v>
      </c>
      <c r="E1101" s="247" t="s">
        <v>1</v>
      </c>
      <c r="F1101" s="248" t="s">
        <v>153</v>
      </c>
      <c r="G1101" s="246"/>
      <c r="H1101" s="249">
        <v>3</v>
      </c>
      <c r="I1101" s="250"/>
      <c r="J1101" s="246"/>
      <c r="K1101" s="246"/>
      <c r="L1101" s="251"/>
      <c r="M1101" s="252"/>
      <c r="N1101" s="253"/>
      <c r="O1101" s="253"/>
      <c r="P1101" s="253"/>
      <c r="Q1101" s="253"/>
      <c r="R1101" s="253"/>
      <c r="S1101" s="253"/>
      <c r="T1101" s="254"/>
      <c r="U1101" s="14"/>
      <c r="V1101" s="14"/>
      <c r="W1101" s="14"/>
      <c r="X1101" s="14"/>
      <c r="Y1101" s="14"/>
      <c r="Z1101" s="14"/>
      <c r="AA1101" s="14"/>
      <c r="AB1101" s="14"/>
      <c r="AC1101" s="14"/>
      <c r="AD1101" s="14"/>
      <c r="AE1101" s="14"/>
      <c r="AT1101" s="255" t="s">
        <v>141</v>
      </c>
      <c r="AU1101" s="255" t="s">
        <v>85</v>
      </c>
      <c r="AV1101" s="14" t="s">
        <v>85</v>
      </c>
      <c r="AW1101" s="14" t="s">
        <v>32</v>
      </c>
      <c r="AX1101" s="14" t="s">
        <v>75</v>
      </c>
      <c r="AY1101" s="255" t="s">
        <v>133</v>
      </c>
    </row>
    <row r="1102" s="13" customFormat="1">
      <c r="A1102" s="13"/>
      <c r="B1102" s="234"/>
      <c r="C1102" s="235"/>
      <c r="D1102" s="236" t="s">
        <v>141</v>
      </c>
      <c r="E1102" s="237" t="s">
        <v>1</v>
      </c>
      <c r="F1102" s="238" t="s">
        <v>1552</v>
      </c>
      <c r="G1102" s="235"/>
      <c r="H1102" s="237" t="s">
        <v>1</v>
      </c>
      <c r="I1102" s="239"/>
      <c r="J1102" s="235"/>
      <c r="K1102" s="235"/>
      <c r="L1102" s="240"/>
      <c r="M1102" s="241"/>
      <c r="N1102" s="242"/>
      <c r="O1102" s="242"/>
      <c r="P1102" s="242"/>
      <c r="Q1102" s="242"/>
      <c r="R1102" s="242"/>
      <c r="S1102" s="242"/>
      <c r="T1102" s="243"/>
      <c r="U1102" s="13"/>
      <c r="V1102" s="13"/>
      <c r="W1102" s="13"/>
      <c r="X1102" s="13"/>
      <c r="Y1102" s="13"/>
      <c r="Z1102" s="13"/>
      <c r="AA1102" s="13"/>
      <c r="AB1102" s="13"/>
      <c r="AC1102" s="13"/>
      <c r="AD1102" s="13"/>
      <c r="AE1102" s="13"/>
      <c r="AT1102" s="244" t="s">
        <v>141</v>
      </c>
      <c r="AU1102" s="244" t="s">
        <v>85</v>
      </c>
      <c r="AV1102" s="13" t="s">
        <v>83</v>
      </c>
      <c r="AW1102" s="13" t="s">
        <v>32</v>
      </c>
      <c r="AX1102" s="13" t="s">
        <v>75</v>
      </c>
      <c r="AY1102" s="244" t="s">
        <v>133</v>
      </c>
    </row>
    <row r="1103" s="14" customFormat="1">
      <c r="A1103" s="14"/>
      <c r="B1103" s="245"/>
      <c r="C1103" s="246"/>
      <c r="D1103" s="236" t="s">
        <v>141</v>
      </c>
      <c r="E1103" s="247" t="s">
        <v>1</v>
      </c>
      <c r="F1103" s="248" t="s">
        <v>173</v>
      </c>
      <c r="G1103" s="246"/>
      <c r="H1103" s="249">
        <v>6</v>
      </c>
      <c r="I1103" s="250"/>
      <c r="J1103" s="246"/>
      <c r="K1103" s="246"/>
      <c r="L1103" s="251"/>
      <c r="M1103" s="252"/>
      <c r="N1103" s="253"/>
      <c r="O1103" s="253"/>
      <c r="P1103" s="253"/>
      <c r="Q1103" s="253"/>
      <c r="R1103" s="253"/>
      <c r="S1103" s="253"/>
      <c r="T1103" s="254"/>
      <c r="U1103" s="14"/>
      <c r="V1103" s="14"/>
      <c r="W1103" s="14"/>
      <c r="X1103" s="14"/>
      <c r="Y1103" s="14"/>
      <c r="Z1103" s="14"/>
      <c r="AA1103" s="14"/>
      <c r="AB1103" s="14"/>
      <c r="AC1103" s="14"/>
      <c r="AD1103" s="14"/>
      <c r="AE1103" s="14"/>
      <c r="AT1103" s="255" t="s">
        <v>141</v>
      </c>
      <c r="AU1103" s="255" t="s">
        <v>85</v>
      </c>
      <c r="AV1103" s="14" t="s">
        <v>85</v>
      </c>
      <c r="AW1103" s="14" t="s">
        <v>32</v>
      </c>
      <c r="AX1103" s="14" t="s">
        <v>75</v>
      </c>
      <c r="AY1103" s="255" t="s">
        <v>133</v>
      </c>
    </row>
    <row r="1104" s="13" customFormat="1">
      <c r="A1104" s="13"/>
      <c r="B1104" s="234"/>
      <c r="C1104" s="235"/>
      <c r="D1104" s="236" t="s">
        <v>141</v>
      </c>
      <c r="E1104" s="237" t="s">
        <v>1</v>
      </c>
      <c r="F1104" s="238" t="s">
        <v>1555</v>
      </c>
      <c r="G1104" s="235"/>
      <c r="H1104" s="237" t="s">
        <v>1</v>
      </c>
      <c r="I1104" s="239"/>
      <c r="J1104" s="235"/>
      <c r="K1104" s="235"/>
      <c r="L1104" s="240"/>
      <c r="M1104" s="241"/>
      <c r="N1104" s="242"/>
      <c r="O1104" s="242"/>
      <c r="P1104" s="242"/>
      <c r="Q1104" s="242"/>
      <c r="R1104" s="242"/>
      <c r="S1104" s="242"/>
      <c r="T1104" s="243"/>
      <c r="U1104" s="13"/>
      <c r="V1104" s="13"/>
      <c r="W1104" s="13"/>
      <c r="X1104" s="13"/>
      <c r="Y1104" s="13"/>
      <c r="Z1104" s="13"/>
      <c r="AA1104" s="13"/>
      <c r="AB1104" s="13"/>
      <c r="AC1104" s="13"/>
      <c r="AD1104" s="13"/>
      <c r="AE1104" s="13"/>
      <c r="AT1104" s="244" t="s">
        <v>141</v>
      </c>
      <c r="AU1104" s="244" t="s">
        <v>85</v>
      </c>
      <c r="AV1104" s="13" t="s">
        <v>83</v>
      </c>
      <c r="AW1104" s="13" t="s">
        <v>32</v>
      </c>
      <c r="AX1104" s="13" t="s">
        <v>75</v>
      </c>
      <c r="AY1104" s="244" t="s">
        <v>133</v>
      </c>
    </row>
    <row r="1105" s="14" customFormat="1">
      <c r="A1105" s="14"/>
      <c r="B1105" s="245"/>
      <c r="C1105" s="246"/>
      <c r="D1105" s="236" t="s">
        <v>141</v>
      </c>
      <c r="E1105" s="247" t="s">
        <v>1</v>
      </c>
      <c r="F1105" s="248" t="s">
        <v>167</v>
      </c>
      <c r="G1105" s="246"/>
      <c r="H1105" s="249">
        <v>5</v>
      </c>
      <c r="I1105" s="250"/>
      <c r="J1105" s="246"/>
      <c r="K1105" s="246"/>
      <c r="L1105" s="251"/>
      <c r="M1105" s="252"/>
      <c r="N1105" s="253"/>
      <c r="O1105" s="253"/>
      <c r="P1105" s="253"/>
      <c r="Q1105" s="253"/>
      <c r="R1105" s="253"/>
      <c r="S1105" s="253"/>
      <c r="T1105" s="254"/>
      <c r="U1105" s="14"/>
      <c r="V1105" s="14"/>
      <c r="W1105" s="14"/>
      <c r="X1105" s="14"/>
      <c r="Y1105" s="14"/>
      <c r="Z1105" s="14"/>
      <c r="AA1105" s="14"/>
      <c r="AB1105" s="14"/>
      <c r="AC1105" s="14"/>
      <c r="AD1105" s="14"/>
      <c r="AE1105" s="14"/>
      <c r="AT1105" s="255" t="s">
        <v>141</v>
      </c>
      <c r="AU1105" s="255" t="s">
        <v>85</v>
      </c>
      <c r="AV1105" s="14" t="s">
        <v>85</v>
      </c>
      <c r="AW1105" s="14" t="s">
        <v>32</v>
      </c>
      <c r="AX1105" s="14" t="s">
        <v>75</v>
      </c>
      <c r="AY1105" s="255" t="s">
        <v>133</v>
      </c>
    </row>
    <row r="1106" s="15" customFormat="1">
      <c r="A1106" s="15"/>
      <c r="B1106" s="256"/>
      <c r="C1106" s="257"/>
      <c r="D1106" s="236" t="s">
        <v>141</v>
      </c>
      <c r="E1106" s="258" t="s">
        <v>1</v>
      </c>
      <c r="F1106" s="259" t="s">
        <v>152</v>
      </c>
      <c r="G1106" s="257"/>
      <c r="H1106" s="260">
        <v>21</v>
      </c>
      <c r="I1106" s="261"/>
      <c r="J1106" s="257"/>
      <c r="K1106" s="257"/>
      <c r="L1106" s="262"/>
      <c r="M1106" s="263"/>
      <c r="N1106" s="264"/>
      <c r="O1106" s="264"/>
      <c r="P1106" s="264"/>
      <c r="Q1106" s="264"/>
      <c r="R1106" s="264"/>
      <c r="S1106" s="264"/>
      <c r="T1106" s="265"/>
      <c r="U1106" s="15"/>
      <c r="V1106" s="15"/>
      <c r="W1106" s="15"/>
      <c r="X1106" s="15"/>
      <c r="Y1106" s="15"/>
      <c r="Z1106" s="15"/>
      <c r="AA1106" s="15"/>
      <c r="AB1106" s="15"/>
      <c r="AC1106" s="15"/>
      <c r="AD1106" s="15"/>
      <c r="AE1106" s="15"/>
      <c r="AT1106" s="266" t="s">
        <v>141</v>
      </c>
      <c r="AU1106" s="266" t="s">
        <v>85</v>
      </c>
      <c r="AV1106" s="15" t="s">
        <v>139</v>
      </c>
      <c r="AW1106" s="15" t="s">
        <v>32</v>
      </c>
      <c r="AX1106" s="15" t="s">
        <v>83</v>
      </c>
      <c r="AY1106" s="266" t="s">
        <v>133</v>
      </c>
    </row>
    <row r="1107" s="2" customFormat="1" ht="16.5" customHeight="1">
      <c r="A1107" s="39"/>
      <c r="B1107" s="40"/>
      <c r="C1107" s="278" t="s">
        <v>1802</v>
      </c>
      <c r="D1107" s="278" t="s">
        <v>312</v>
      </c>
      <c r="E1107" s="279" t="s">
        <v>513</v>
      </c>
      <c r="F1107" s="280" t="s">
        <v>514</v>
      </c>
      <c r="G1107" s="281" t="s">
        <v>440</v>
      </c>
      <c r="H1107" s="282">
        <v>21</v>
      </c>
      <c r="I1107" s="283"/>
      <c r="J1107" s="284">
        <f>ROUND(I1107*H1107,2)</f>
        <v>0</v>
      </c>
      <c r="K1107" s="285"/>
      <c r="L1107" s="286"/>
      <c r="M1107" s="287" t="s">
        <v>1</v>
      </c>
      <c r="N1107" s="288" t="s">
        <v>40</v>
      </c>
      <c r="O1107" s="92"/>
      <c r="P1107" s="230">
        <f>O1107*H1107</f>
        <v>0</v>
      </c>
      <c r="Q1107" s="230">
        <v>0.023</v>
      </c>
      <c r="R1107" s="230">
        <f>Q1107*H1107</f>
        <v>0.48299999999999998</v>
      </c>
      <c r="S1107" s="230">
        <v>0</v>
      </c>
      <c r="T1107" s="231">
        <f>S1107*H1107</f>
        <v>0</v>
      </c>
      <c r="U1107" s="39"/>
      <c r="V1107" s="39"/>
      <c r="W1107" s="39"/>
      <c r="X1107" s="39"/>
      <c r="Y1107" s="39"/>
      <c r="Z1107" s="39"/>
      <c r="AA1107" s="39"/>
      <c r="AB1107" s="39"/>
      <c r="AC1107" s="39"/>
      <c r="AD1107" s="39"/>
      <c r="AE1107" s="39"/>
      <c r="AR1107" s="232" t="s">
        <v>187</v>
      </c>
      <c r="AT1107" s="232" t="s">
        <v>312</v>
      </c>
      <c r="AU1107" s="232" t="s">
        <v>85</v>
      </c>
      <c r="AY1107" s="18" t="s">
        <v>133</v>
      </c>
      <c r="BE1107" s="233">
        <f>IF(N1107="základní",J1107,0)</f>
        <v>0</v>
      </c>
      <c r="BF1107" s="233">
        <f>IF(N1107="snížená",J1107,0)</f>
        <v>0</v>
      </c>
      <c r="BG1107" s="233">
        <f>IF(N1107="zákl. přenesená",J1107,0)</f>
        <v>0</v>
      </c>
      <c r="BH1107" s="233">
        <f>IF(N1107="sníž. přenesená",J1107,0)</f>
        <v>0</v>
      </c>
      <c r="BI1107" s="233">
        <f>IF(N1107="nulová",J1107,0)</f>
        <v>0</v>
      </c>
      <c r="BJ1107" s="18" t="s">
        <v>83</v>
      </c>
      <c r="BK1107" s="233">
        <f>ROUND(I1107*H1107,2)</f>
        <v>0</v>
      </c>
      <c r="BL1107" s="18" t="s">
        <v>139</v>
      </c>
      <c r="BM1107" s="232" t="s">
        <v>1803</v>
      </c>
    </row>
    <row r="1108" s="14" customFormat="1">
      <c r="A1108" s="14"/>
      <c r="B1108" s="245"/>
      <c r="C1108" s="246"/>
      <c r="D1108" s="236" t="s">
        <v>141</v>
      </c>
      <c r="E1108" s="247" t="s">
        <v>1</v>
      </c>
      <c r="F1108" s="248" t="s">
        <v>1804</v>
      </c>
      <c r="G1108" s="246"/>
      <c r="H1108" s="249">
        <v>21</v>
      </c>
      <c r="I1108" s="250"/>
      <c r="J1108" s="246"/>
      <c r="K1108" s="246"/>
      <c r="L1108" s="251"/>
      <c r="M1108" s="252"/>
      <c r="N1108" s="253"/>
      <c r="O1108" s="253"/>
      <c r="P1108" s="253"/>
      <c r="Q1108" s="253"/>
      <c r="R1108" s="253"/>
      <c r="S1108" s="253"/>
      <c r="T1108" s="254"/>
      <c r="U1108" s="14"/>
      <c r="V1108" s="14"/>
      <c r="W1108" s="14"/>
      <c r="X1108" s="14"/>
      <c r="Y1108" s="14"/>
      <c r="Z1108" s="14"/>
      <c r="AA1108" s="14"/>
      <c r="AB1108" s="14"/>
      <c r="AC1108" s="14"/>
      <c r="AD1108" s="14"/>
      <c r="AE1108" s="14"/>
      <c r="AT1108" s="255" t="s">
        <v>141</v>
      </c>
      <c r="AU1108" s="255" t="s">
        <v>85</v>
      </c>
      <c r="AV1108" s="14" t="s">
        <v>85</v>
      </c>
      <c r="AW1108" s="14" t="s">
        <v>32</v>
      </c>
      <c r="AX1108" s="14" t="s">
        <v>83</v>
      </c>
      <c r="AY1108" s="255" t="s">
        <v>133</v>
      </c>
    </row>
    <row r="1109" s="2" customFormat="1" ht="38.55" customHeight="1">
      <c r="A1109" s="39"/>
      <c r="B1109" s="40"/>
      <c r="C1109" s="220" t="s">
        <v>1805</v>
      </c>
      <c r="D1109" s="220" t="s">
        <v>135</v>
      </c>
      <c r="E1109" s="221" t="s">
        <v>1806</v>
      </c>
      <c r="F1109" s="222" t="s">
        <v>1807</v>
      </c>
      <c r="G1109" s="223" t="s">
        <v>440</v>
      </c>
      <c r="H1109" s="224">
        <v>4</v>
      </c>
      <c r="I1109" s="225"/>
      <c r="J1109" s="226">
        <f>ROUND(I1109*H1109,2)</f>
        <v>0</v>
      </c>
      <c r="K1109" s="227"/>
      <c r="L1109" s="45"/>
      <c r="M1109" s="228" t="s">
        <v>1</v>
      </c>
      <c r="N1109" s="229" t="s">
        <v>40</v>
      </c>
      <c r="O1109" s="92"/>
      <c r="P1109" s="230">
        <f>O1109*H1109</f>
        <v>0</v>
      </c>
      <c r="Q1109" s="230">
        <v>0</v>
      </c>
      <c r="R1109" s="230">
        <f>Q1109*H1109</f>
        <v>0</v>
      </c>
      <c r="S1109" s="230">
        <v>0</v>
      </c>
      <c r="T1109" s="231">
        <f>S1109*H1109</f>
        <v>0</v>
      </c>
      <c r="U1109" s="39"/>
      <c r="V1109" s="39"/>
      <c r="W1109" s="39"/>
      <c r="X1109" s="39"/>
      <c r="Y1109" s="39"/>
      <c r="Z1109" s="39"/>
      <c r="AA1109" s="39"/>
      <c r="AB1109" s="39"/>
      <c r="AC1109" s="39"/>
      <c r="AD1109" s="39"/>
      <c r="AE1109" s="39"/>
      <c r="AR1109" s="232" t="s">
        <v>139</v>
      </c>
      <c r="AT1109" s="232" t="s">
        <v>135</v>
      </c>
      <c r="AU1109" s="232" t="s">
        <v>85</v>
      </c>
      <c r="AY1109" s="18" t="s">
        <v>133</v>
      </c>
      <c r="BE1109" s="233">
        <f>IF(N1109="základní",J1109,0)</f>
        <v>0</v>
      </c>
      <c r="BF1109" s="233">
        <f>IF(N1109="snížená",J1109,0)</f>
        <v>0</v>
      </c>
      <c r="BG1109" s="233">
        <f>IF(N1109="zákl. přenesená",J1109,0)</f>
        <v>0</v>
      </c>
      <c r="BH1109" s="233">
        <f>IF(N1109="sníž. přenesená",J1109,0)</f>
        <v>0</v>
      </c>
      <c r="BI1109" s="233">
        <f>IF(N1109="nulová",J1109,0)</f>
        <v>0</v>
      </c>
      <c r="BJ1109" s="18" t="s">
        <v>83</v>
      </c>
      <c r="BK1109" s="233">
        <f>ROUND(I1109*H1109,2)</f>
        <v>0</v>
      </c>
      <c r="BL1109" s="18" t="s">
        <v>139</v>
      </c>
      <c r="BM1109" s="232" t="s">
        <v>1808</v>
      </c>
    </row>
    <row r="1110" s="14" customFormat="1">
      <c r="A1110" s="14"/>
      <c r="B1110" s="245"/>
      <c r="C1110" s="246"/>
      <c r="D1110" s="236" t="s">
        <v>141</v>
      </c>
      <c r="E1110" s="247" t="s">
        <v>1</v>
      </c>
      <c r="F1110" s="248" t="s">
        <v>1809</v>
      </c>
      <c r="G1110" s="246"/>
      <c r="H1110" s="249">
        <v>4</v>
      </c>
      <c r="I1110" s="250"/>
      <c r="J1110" s="246"/>
      <c r="K1110" s="246"/>
      <c r="L1110" s="251"/>
      <c r="M1110" s="252"/>
      <c r="N1110" s="253"/>
      <c r="O1110" s="253"/>
      <c r="P1110" s="253"/>
      <c r="Q1110" s="253"/>
      <c r="R1110" s="253"/>
      <c r="S1110" s="253"/>
      <c r="T1110" s="254"/>
      <c r="U1110" s="14"/>
      <c r="V1110" s="14"/>
      <c r="W1110" s="14"/>
      <c r="X1110" s="14"/>
      <c r="Y1110" s="14"/>
      <c r="Z1110" s="14"/>
      <c r="AA1110" s="14"/>
      <c r="AB1110" s="14"/>
      <c r="AC1110" s="14"/>
      <c r="AD1110" s="14"/>
      <c r="AE1110" s="14"/>
      <c r="AT1110" s="255" t="s">
        <v>141</v>
      </c>
      <c r="AU1110" s="255" t="s">
        <v>85</v>
      </c>
      <c r="AV1110" s="14" t="s">
        <v>85</v>
      </c>
      <c r="AW1110" s="14" t="s">
        <v>32</v>
      </c>
      <c r="AX1110" s="14" t="s">
        <v>83</v>
      </c>
      <c r="AY1110" s="255" t="s">
        <v>133</v>
      </c>
    </row>
    <row r="1111" s="2" customFormat="1" ht="16.5" customHeight="1">
      <c r="A1111" s="39"/>
      <c r="B1111" s="40"/>
      <c r="C1111" s="278" t="s">
        <v>1810</v>
      </c>
      <c r="D1111" s="278" t="s">
        <v>312</v>
      </c>
      <c r="E1111" s="279" t="s">
        <v>1811</v>
      </c>
      <c r="F1111" s="280" t="s">
        <v>1812</v>
      </c>
      <c r="G1111" s="281" t="s">
        <v>440</v>
      </c>
      <c r="H1111" s="282">
        <v>1</v>
      </c>
      <c r="I1111" s="283"/>
      <c r="J1111" s="284">
        <f>ROUND(I1111*H1111,2)</f>
        <v>0</v>
      </c>
      <c r="K1111" s="285"/>
      <c r="L1111" s="286"/>
      <c r="M1111" s="287" t="s">
        <v>1</v>
      </c>
      <c r="N1111" s="288" t="s">
        <v>40</v>
      </c>
      <c r="O1111" s="92"/>
      <c r="P1111" s="230">
        <f>O1111*H1111</f>
        <v>0</v>
      </c>
      <c r="Q1111" s="230">
        <v>0.0025000000000000001</v>
      </c>
      <c r="R1111" s="230">
        <f>Q1111*H1111</f>
        <v>0.0025000000000000001</v>
      </c>
      <c r="S1111" s="230">
        <v>0</v>
      </c>
      <c r="T1111" s="231">
        <f>S1111*H1111</f>
        <v>0</v>
      </c>
      <c r="U1111" s="39"/>
      <c r="V1111" s="39"/>
      <c r="W1111" s="39"/>
      <c r="X1111" s="39"/>
      <c r="Y1111" s="39"/>
      <c r="Z1111" s="39"/>
      <c r="AA1111" s="39"/>
      <c r="AB1111" s="39"/>
      <c r="AC1111" s="39"/>
      <c r="AD1111" s="39"/>
      <c r="AE1111" s="39"/>
      <c r="AR1111" s="232" t="s">
        <v>187</v>
      </c>
      <c r="AT1111" s="232" t="s">
        <v>312</v>
      </c>
      <c r="AU1111" s="232" t="s">
        <v>85</v>
      </c>
      <c r="AY1111" s="18" t="s">
        <v>133</v>
      </c>
      <c r="BE1111" s="233">
        <f>IF(N1111="základní",J1111,0)</f>
        <v>0</v>
      </c>
      <c r="BF1111" s="233">
        <f>IF(N1111="snížená",J1111,0)</f>
        <v>0</v>
      </c>
      <c r="BG1111" s="233">
        <f>IF(N1111="zákl. přenesená",J1111,0)</f>
        <v>0</v>
      </c>
      <c r="BH1111" s="233">
        <f>IF(N1111="sníž. přenesená",J1111,0)</f>
        <v>0</v>
      </c>
      <c r="BI1111" s="233">
        <f>IF(N1111="nulová",J1111,0)</f>
        <v>0</v>
      </c>
      <c r="BJ1111" s="18" t="s">
        <v>83</v>
      </c>
      <c r="BK1111" s="233">
        <f>ROUND(I1111*H1111,2)</f>
        <v>0</v>
      </c>
      <c r="BL1111" s="18" t="s">
        <v>139</v>
      </c>
      <c r="BM1111" s="232" t="s">
        <v>1813</v>
      </c>
    </row>
    <row r="1112" s="13" customFormat="1">
      <c r="A1112" s="13"/>
      <c r="B1112" s="234"/>
      <c r="C1112" s="235"/>
      <c r="D1112" s="236" t="s">
        <v>141</v>
      </c>
      <c r="E1112" s="237" t="s">
        <v>1</v>
      </c>
      <c r="F1112" s="238" t="s">
        <v>1814</v>
      </c>
      <c r="G1112" s="235"/>
      <c r="H1112" s="237" t="s">
        <v>1</v>
      </c>
      <c r="I1112" s="239"/>
      <c r="J1112" s="235"/>
      <c r="K1112" s="235"/>
      <c r="L1112" s="240"/>
      <c r="M1112" s="241"/>
      <c r="N1112" s="242"/>
      <c r="O1112" s="242"/>
      <c r="P1112" s="242"/>
      <c r="Q1112" s="242"/>
      <c r="R1112" s="242"/>
      <c r="S1112" s="242"/>
      <c r="T1112" s="243"/>
      <c r="U1112" s="13"/>
      <c r="V1112" s="13"/>
      <c r="W1112" s="13"/>
      <c r="X1112" s="13"/>
      <c r="Y1112" s="13"/>
      <c r="Z1112" s="13"/>
      <c r="AA1112" s="13"/>
      <c r="AB1112" s="13"/>
      <c r="AC1112" s="13"/>
      <c r="AD1112" s="13"/>
      <c r="AE1112" s="13"/>
      <c r="AT1112" s="244" t="s">
        <v>141</v>
      </c>
      <c r="AU1112" s="244" t="s">
        <v>85</v>
      </c>
      <c r="AV1112" s="13" t="s">
        <v>83</v>
      </c>
      <c r="AW1112" s="13" t="s">
        <v>32</v>
      </c>
      <c r="AX1112" s="13" t="s">
        <v>75</v>
      </c>
      <c r="AY1112" s="244" t="s">
        <v>133</v>
      </c>
    </row>
    <row r="1113" s="14" customFormat="1">
      <c r="A1113" s="14"/>
      <c r="B1113" s="245"/>
      <c r="C1113" s="246"/>
      <c r="D1113" s="236" t="s">
        <v>141</v>
      </c>
      <c r="E1113" s="247" t="s">
        <v>1</v>
      </c>
      <c r="F1113" s="248" t="s">
        <v>83</v>
      </c>
      <c r="G1113" s="246"/>
      <c r="H1113" s="249">
        <v>1</v>
      </c>
      <c r="I1113" s="250"/>
      <c r="J1113" s="246"/>
      <c r="K1113" s="246"/>
      <c r="L1113" s="251"/>
      <c r="M1113" s="252"/>
      <c r="N1113" s="253"/>
      <c r="O1113" s="253"/>
      <c r="P1113" s="253"/>
      <c r="Q1113" s="253"/>
      <c r="R1113" s="253"/>
      <c r="S1113" s="253"/>
      <c r="T1113" s="254"/>
      <c r="U1113" s="14"/>
      <c r="V1113" s="14"/>
      <c r="W1113" s="14"/>
      <c r="X1113" s="14"/>
      <c r="Y1113" s="14"/>
      <c r="Z1113" s="14"/>
      <c r="AA1113" s="14"/>
      <c r="AB1113" s="14"/>
      <c r="AC1113" s="14"/>
      <c r="AD1113" s="14"/>
      <c r="AE1113" s="14"/>
      <c r="AT1113" s="255" t="s">
        <v>141</v>
      </c>
      <c r="AU1113" s="255" t="s">
        <v>85</v>
      </c>
      <c r="AV1113" s="14" t="s">
        <v>85</v>
      </c>
      <c r="AW1113" s="14" t="s">
        <v>32</v>
      </c>
      <c r="AX1113" s="14" t="s">
        <v>83</v>
      </c>
      <c r="AY1113" s="255" t="s">
        <v>133</v>
      </c>
    </row>
    <row r="1114" s="2" customFormat="1" ht="16.5" customHeight="1">
      <c r="A1114" s="39"/>
      <c r="B1114" s="40"/>
      <c r="C1114" s="278" t="s">
        <v>1815</v>
      </c>
      <c r="D1114" s="278" t="s">
        <v>312</v>
      </c>
      <c r="E1114" s="279" t="s">
        <v>1816</v>
      </c>
      <c r="F1114" s="280" t="s">
        <v>1817</v>
      </c>
      <c r="G1114" s="281" t="s">
        <v>440</v>
      </c>
      <c r="H1114" s="282">
        <v>3</v>
      </c>
      <c r="I1114" s="283"/>
      <c r="J1114" s="284">
        <f>ROUND(I1114*H1114,2)</f>
        <v>0</v>
      </c>
      <c r="K1114" s="285"/>
      <c r="L1114" s="286"/>
      <c r="M1114" s="287" t="s">
        <v>1</v>
      </c>
      <c r="N1114" s="288" t="s">
        <v>40</v>
      </c>
      <c r="O1114" s="92"/>
      <c r="P1114" s="230">
        <f>O1114*H1114</f>
        <v>0</v>
      </c>
      <c r="Q1114" s="230">
        <v>0.0025000000000000001</v>
      </c>
      <c r="R1114" s="230">
        <f>Q1114*H1114</f>
        <v>0.0074999999999999997</v>
      </c>
      <c r="S1114" s="230">
        <v>0</v>
      </c>
      <c r="T1114" s="231">
        <f>S1114*H1114</f>
        <v>0</v>
      </c>
      <c r="U1114" s="39"/>
      <c r="V1114" s="39"/>
      <c r="W1114" s="39"/>
      <c r="X1114" s="39"/>
      <c r="Y1114" s="39"/>
      <c r="Z1114" s="39"/>
      <c r="AA1114" s="39"/>
      <c r="AB1114" s="39"/>
      <c r="AC1114" s="39"/>
      <c r="AD1114" s="39"/>
      <c r="AE1114" s="39"/>
      <c r="AR1114" s="232" t="s">
        <v>187</v>
      </c>
      <c r="AT1114" s="232" t="s">
        <v>312</v>
      </c>
      <c r="AU1114" s="232" t="s">
        <v>85</v>
      </c>
      <c r="AY1114" s="18" t="s">
        <v>133</v>
      </c>
      <c r="BE1114" s="233">
        <f>IF(N1114="základní",J1114,0)</f>
        <v>0</v>
      </c>
      <c r="BF1114" s="233">
        <f>IF(N1114="snížená",J1114,0)</f>
        <v>0</v>
      </c>
      <c r="BG1114" s="233">
        <f>IF(N1114="zákl. přenesená",J1114,0)</f>
        <v>0</v>
      </c>
      <c r="BH1114" s="233">
        <f>IF(N1114="sníž. přenesená",J1114,0)</f>
        <v>0</v>
      </c>
      <c r="BI1114" s="233">
        <f>IF(N1114="nulová",J1114,0)</f>
        <v>0</v>
      </c>
      <c r="BJ1114" s="18" t="s">
        <v>83</v>
      </c>
      <c r="BK1114" s="233">
        <f>ROUND(I1114*H1114,2)</f>
        <v>0</v>
      </c>
      <c r="BL1114" s="18" t="s">
        <v>139</v>
      </c>
      <c r="BM1114" s="232" t="s">
        <v>1818</v>
      </c>
    </row>
    <row r="1115" s="13" customFormat="1">
      <c r="A1115" s="13"/>
      <c r="B1115" s="234"/>
      <c r="C1115" s="235"/>
      <c r="D1115" s="236" t="s">
        <v>141</v>
      </c>
      <c r="E1115" s="237" t="s">
        <v>1</v>
      </c>
      <c r="F1115" s="238" t="s">
        <v>1819</v>
      </c>
      <c r="G1115" s="235"/>
      <c r="H1115" s="237" t="s">
        <v>1</v>
      </c>
      <c r="I1115" s="239"/>
      <c r="J1115" s="235"/>
      <c r="K1115" s="235"/>
      <c r="L1115" s="240"/>
      <c r="M1115" s="241"/>
      <c r="N1115" s="242"/>
      <c r="O1115" s="242"/>
      <c r="P1115" s="242"/>
      <c r="Q1115" s="242"/>
      <c r="R1115" s="242"/>
      <c r="S1115" s="242"/>
      <c r="T1115" s="243"/>
      <c r="U1115" s="13"/>
      <c r="V1115" s="13"/>
      <c r="W1115" s="13"/>
      <c r="X1115" s="13"/>
      <c r="Y1115" s="13"/>
      <c r="Z1115" s="13"/>
      <c r="AA1115" s="13"/>
      <c r="AB1115" s="13"/>
      <c r="AC1115" s="13"/>
      <c r="AD1115" s="13"/>
      <c r="AE1115" s="13"/>
      <c r="AT1115" s="244" t="s">
        <v>141</v>
      </c>
      <c r="AU1115" s="244" t="s">
        <v>85</v>
      </c>
      <c r="AV1115" s="13" t="s">
        <v>83</v>
      </c>
      <c r="AW1115" s="13" t="s">
        <v>32</v>
      </c>
      <c r="AX1115" s="13" t="s">
        <v>75</v>
      </c>
      <c r="AY1115" s="244" t="s">
        <v>133</v>
      </c>
    </row>
    <row r="1116" s="14" customFormat="1">
      <c r="A1116" s="14"/>
      <c r="B1116" s="245"/>
      <c r="C1116" s="246"/>
      <c r="D1116" s="236" t="s">
        <v>141</v>
      </c>
      <c r="E1116" s="247" t="s">
        <v>1</v>
      </c>
      <c r="F1116" s="248" t="s">
        <v>83</v>
      </c>
      <c r="G1116" s="246"/>
      <c r="H1116" s="249">
        <v>1</v>
      </c>
      <c r="I1116" s="250"/>
      <c r="J1116" s="246"/>
      <c r="K1116" s="246"/>
      <c r="L1116" s="251"/>
      <c r="M1116" s="252"/>
      <c r="N1116" s="253"/>
      <c r="O1116" s="253"/>
      <c r="P1116" s="253"/>
      <c r="Q1116" s="253"/>
      <c r="R1116" s="253"/>
      <c r="S1116" s="253"/>
      <c r="T1116" s="254"/>
      <c r="U1116" s="14"/>
      <c r="V1116" s="14"/>
      <c r="W1116" s="14"/>
      <c r="X1116" s="14"/>
      <c r="Y1116" s="14"/>
      <c r="Z1116" s="14"/>
      <c r="AA1116" s="14"/>
      <c r="AB1116" s="14"/>
      <c r="AC1116" s="14"/>
      <c r="AD1116" s="14"/>
      <c r="AE1116" s="14"/>
      <c r="AT1116" s="255" t="s">
        <v>141</v>
      </c>
      <c r="AU1116" s="255" t="s">
        <v>85</v>
      </c>
      <c r="AV1116" s="14" t="s">
        <v>85</v>
      </c>
      <c r="AW1116" s="14" t="s">
        <v>32</v>
      </c>
      <c r="AX1116" s="14" t="s">
        <v>75</v>
      </c>
      <c r="AY1116" s="255" t="s">
        <v>133</v>
      </c>
    </row>
    <row r="1117" s="13" customFormat="1">
      <c r="A1117" s="13"/>
      <c r="B1117" s="234"/>
      <c r="C1117" s="235"/>
      <c r="D1117" s="236" t="s">
        <v>141</v>
      </c>
      <c r="E1117" s="237" t="s">
        <v>1</v>
      </c>
      <c r="F1117" s="238" t="s">
        <v>1820</v>
      </c>
      <c r="G1117" s="235"/>
      <c r="H1117" s="237" t="s">
        <v>1</v>
      </c>
      <c r="I1117" s="239"/>
      <c r="J1117" s="235"/>
      <c r="K1117" s="235"/>
      <c r="L1117" s="240"/>
      <c r="M1117" s="241"/>
      <c r="N1117" s="242"/>
      <c r="O1117" s="242"/>
      <c r="P1117" s="242"/>
      <c r="Q1117" s="242"/>
      <c r="R1117" s="242"/>
      <c r="S1117" s="242"/>
      <c r="T1117" s="243"/>
      <c r="U1117" s="13"/>
      <c r="V1117" s="13"/>
      <c r="W1117" s="13"/>
      <c r="X1117" s="13"/>
      <c r="Y1117" s="13"/>
      <c r="Z1117" s="13"/>
      <c r="AA1117" s="13"/>
      <c r="AB1117" s="13"/>
      <c r="AC1117" s="13"/>
      <c r="AD1117" s="13"/>
      <c r="AE1117" s="13"/>
      <c r="AT1117" s="244" t="s">
        <v>141</v>
      </c>
      <c r="AU1117" s="244" t="s">
        <v>85</v>
      </c>
      <c r="AV1117" s="13" t="s">
        <v>83</v>
      </c>
      <c r="AW1117" s="13" t="s">
        <v>32</v>
      </c>
      <c r="AX1117" s="13" t="s">
        <v>75</v>
      </c>
      <c r="AY1117" s="244" t="s">
        <v>133</v>
      </c>
    </row>
    <row r="1118" s="14" customFormat="1">
      <c r="A1118" s="14"/>
      <c r="B1118" s="245"/>
      <c r="C1118" s="246"/>
      <c r="D1118" s="236" t="s">
        <v>141</v>
      </c>
      <c r="E1118" s="247" t="s">
        <v>1</v>
      </c>
      <c r="F1118" s="248" t="s">
        <v>85</v>
      </c>
      <c r="G1118" s="246"/>
      <c r="H1118" s="249">
        <v>2</v>
      </c>
      <c r="I1118" s="250"/>
      <c r="J1118" s="246"/>
      <c r="K1118" s="246"/>
      <c r="L1118" s="251"/>
      <c r="M1118" s="252"/>
      <c r="N1118" s="253"/>
      <c r="O1118" s="253"/>
      <c r="P1118" s="253"/>
      <c r="Q1118" s="253"/>
      <c r="R1118" s="253"/>
      <c r="S1118" s="253"/>
      <c r="T1118" s="254"/>
      <c r="U1118" s="14"/>
      <c r="V1118" s="14"/>
      <c r="W1118" s="14"/>
      <c r="X1118" s="14"/>
      <c r="Y1118" s="14"/>
      <c r="Z1118" s="14"/>
      <c r="AA1118" s="14"/>
      <c r="AB1118" s="14"/>
      <c r="AC1118" s="14"/>
      <c r="AD1118" s="14"/>
      <c r="AE1118" s="14"/>
      <c r="AT1118" s="255" t="s">
        <v>141</v>
      </c>
      <c r="AU1118" s="255" t="s">
        <v>85</v>
      </c>
      <c r="AV1118" s="14" t="s">
        <v>85</v>
      </c>
      <c r="AW1118" s="14" t="s">
        <v>32</v>
      </c>
      <c r="AX1118" s="14" t="s">
        <v>75</v>
      </c>
      <c r="AY1118" s="255" t="s">
        <v>133</v>
      </c>
    </row>
    <row r="1119" s="15" customFormat="1">
      <c r="A1119" s="15"/>
      <c r="B1119" s="256"/>
      <c r="C1119" s="257"/>
      <c r="D1119" s="236" t="s">
        <v>141</v>
      </c>
      <c r="E1119" s="258" t="s">
        <v>1</v>
      </c>
      <c r="F1119" s="259" t="s">
        <v>152</v>
      </c>
      <c r="G1119" s="257"/>
      <c r="H1119" s="260">
        <v>3</v>
      </c>
      <c r="I1119" s="261"/>
      <c r="J1119" s="257"/>
      <c r="K1119" s="257"/>
      <c r="L1119" s="262"/>
      <c r="M1119" s="263"/>
      <c r="N1119" s="264"/>
      <c r="O1119" s="264"/>
      <c r="P1119" s="264"/>
      <c r="Q1119" s="264"/>
      <c r="R1119" s="264"/>
      <c r="S1119" s="264"/>
      <c r="T1119" s="265"/>
      <c r="U1119" s="15"/>
      <c r="V1119" s="15"/>
      <c r="W1119" s="15"/>
      <c r="X1119" s="15"/>
      <c r="Y1119" s="15"/>
      <c r="Z1119" s="15"/>
      <c r="AA1119" s="15"/>
      <c r="AB1119" s="15"/>
      <c r="AC1119" s="15"/>
      <c r="AD1119" s="15"/>
      <c r="AE1119" s="15"/>
      <c r="AT1119" s="266" t="s">
        <v>141</v>
      </c>
      <c r="AU1119" s="266" t="s">
        <v>85</v>
      </c>
      <c r="AV1119" s="15" t="s">
        <v>139</v>
      </c>
      <c r="AW1119" s="15" t="s">
        <v>32</v>
      </c>
      <c r="AX1119" s="15" t="s">
        <v>83</v>
      </c>
      <c r="AY1119" s="266" t="s">
        <v>133</v>
      </c>
    </row>
    <row r="1120" s="2" customFormat="1" ht="16.5" customHeight="1">
      <c r="A1120" s="39"/>
      <c r="B1120" s="40"/>
      <c r="C1120" s="220" t="s">
        <v>1821</v>
      </c>
      <c r="D1120" s="220" t="s">
        <v>135</v>
      </c>
      <c r="E1120" s="221" t="s">
        <v>1064</v>
      </c>
      <c r="F1120" s="222" t="s">
        <v>1822</v>
      </c>
      <c r="G1120" s="223" t="s">
        <v>190</v>
      </c>
      <c r="H1120" s="224">
        <v>472.89999999999998</v>
      </c>
      <c r="I1120" s="225"/>
      <c r="J1120" s="226">
        <f>ROUND(I1120*H1120,2)</f>
        <v>0</v>
      </c>
      <c r="K1120" s="227"/>
      <c r="L1120" s="45"/>
      <c r="M1120" s="228" t="s">
        <v>1</v>
      </c>
      <c r="N1120" s="229" t="s">
        <v>40</v>
      </c>
      <c r="O1120" s="92"/>
      <c r="P1120" s="230">
        <f>O1120*H1120</f>
        <v>0</v>
      </c>
      <c r="Q1120" s="230">
        <v>0</v>
      </c>
      <c r="R1120" s="230">
        <f>Q1120*H1120</f>
        <v>0</v>
      </c>
      <c r="S1120" s="230">
        <v>0</v>
      </c>
      <c r="T1120" s="231">
        <f>S1120*H1120</f>
        <v>0</v>
      </c>
      <c r="U1120" s="39"/>
      <c r="V1120" s="39"/>
      <c r="W1120" s="39"/>
      <c r="X1120" s="39"/>
      <c r="Y1120" s="39"/>
      <c r="Z1120" s="39"/>
      <c r="AA1120" s="39"/>
      <c r="AB1120" s="39"/>
      <c r="AC1120" s="39"/>
      <c r="AD1120" s="39"/>
      <c r="AE1120" s="39"/>
      <c r="AR1120" s="232" t="s">
        <v>139</v>
      </c>
      <c r="AT1120" s="232" t="s">
        <v>135</v>
      </c>
      <c r="AU1120" s="232" t="s">
        <v>85</v>
      </c>
      <c r="AY1120" s="18" t="s">
        <v>133</v>
      </c>
      <c r="BE1120" s="233">
        <f>IF(N1120="základní",J1120,0)</f>
        <v>0</v>
      </c>
      <c r="BF1120" s="233">
        <f>IF(N1120="snížená",J1120,0)</f>
        <v>0</v>
      </c>
      <c r="BG1120" s="233">
        <f>IF(N1120="zákl. přenesená",J1120,0)</f>
        <v>0</v>
      </c>
      <c r="BH1120" s="233">
        <f>IF(N1120="sníž. přenesená",J1120,0)</f>
        <v>0</v>
      </c>
      <c r="BI1120" s="233">
        <f>IF(N1120="nulová",J1120,0)</f>
        <v>0</v>
      </c>
      <c r="BJ1120" s="18" t="s">
        <v>83</v>
      </c>
      <c r="BK1120" s="233">
        <f>ROUND(I1120*H1120,2)</f>
        <v>0</v>
      </c>
      <c r="BL1120" s="18" t="s">
        <v>139</v>
      </c>
      <c r="BM1120" s="232" t="s">
        <v>1823</v>
      </c>
    </row>
    <row r="1121" s="13" customFormat="1">
      <c r="A1121" s="13"/>
      <c r="B1121" s="234"/>
      <c r="C1121" s="235"/>
      <c r="D1121" s="236" t="s">
        <v>141</v>
      </c>
      <c r="E1121" s="237" t="s">
        <v>1</v>
      </c>
      <c r="F1121" s="238" t="s">
        <v>1824</v>
      </c>
      <c r="G1121" s="235"/>
      <c r="H1121" s="237" t="s">
        <v>1</v>
      </c>
      <c r="I1121" s="239"/>
      <c r="J1121" s="235"/>
      <c r="K1121" s="235"/>
      <c r="L1121" s="240"/>
      <c r="M1121" s="241"/>
      <c r="N1121" s="242"/>
      <c r="O1121" s="242"/>
      <c r="P1121" s="242"/>
      <c r="Q1121" s="242"/>
      <c r="R1121" s="242"/>
      <c r="S1121" s="242"/>
      <c r="T1121" s="243"/>
      <c r="U1121" s="13"/>
      <c r="V1121" s="13"/>
      <c r="W1121" s="13"/>
      <c r="X1121" s="13"/>
      <c r="Y1121" s="13"/>
      <c r="Z1121" s="13"/>
      <c r="AA1121" s="13"/>
      <c r="AB1121" s="13"/>
      <c r="AC1121" s="13"/>
      <c r="AD1121" s="13"/>
      <c r="AE1121" s="13"/>
      <c r="AT1121" s="244" t="s">
        <v>141</v>
      </c>
      <c r="AU1121" s="244" t="s">
        <v>85</v>
      </c>
      <c r="AV1121" s="13" t="s">
        <v>83</v>
      </c>
      <c r="AW1121" s="13" t="s">
        <v>32</v>
      </c>
      <c r="AX1121" s="13" t="s">
        <v>75</v>
      </c>
      <c r="AY1121" s="244" t="s">
        <v>133</v>
      </c>
    </row>
    <row r="1122" s="14" customFormat="1">
      <c r="A1122" s="14"/>
      <c r="B1122" s="245"/>
      <c r="C1122" s="246"/>
      <c r="D1122" s="236" t="s">
        <v>141</v>
      </c>
      <c r="E1122" s="247" t="s">
        <v>1</v>
      </c>
      <c r="F1122" s="248" t="s">
        <v>1623</v>
      </c>
      <c r="G1122" s="246"/>
      <c r="H1122" s="249">
        <v>472.89999999999998</v>
      </c>
      <c r="I1122" s="250"/>
      <c r="J1122" s="246"/>
      <c r="K1122" s="246"/>
      <c r="L1122" s="251"/>
      <c r="M1122" s="252"/>
      <c r="N1122" s="253"/>
      <c r="O1122" s="253"/>
      <c r="P1122" s="253"/>
      <c r="Q1122" s="253"/>
      <c r="R1122" s="253"/>
      <c r="S1122" s="253"/>
      <c r="T1122" s="254"/>
      <c r="U1122" s="14"/>
      <c r="V1122" s="14"/>
      <c r="W1122" s="14"/>
      <c r="X1122" s="14"/>
      <c r="Y1122" s="14"/>
      <c r="Z1122" s="14"/>
      <c r="AA1122" s="14"/>
      <c r="AB1122" s="14"/>
      <c r="AC1122" s="14"/>
      <c r="AD1122" s="14"/>
      <c r="AE1122" s="14"/>
      <c r="AT1122" s="255" t="s">
        <v>141</v>
      </c>
      <c r="AU1122" s="255" t="s">
        <v>85</v>
      </c>
      <c r="AV1122" s="14" t="s">
        <v>85</v>
      </c>
      <c r="AW1122" s="14" t="s">
        <v>32</v>
      </c>
      <c r="AX1122" s="14" t="s">
        <v>83</v>
      </c>
      <c r="AY1122" s="255" t="s">
        <v>133</v>
      </c>
    </row>
    <row r="1123" s="2" customFormat="1" ht="16.5" customHeight="1">
      <c r="A1123" s="39"/>
      <c r="B1123" s="40"/>
      <c r="C1123" s="220" t="s">
        <v>1825</v>
      </c>
      <c r="D1123" s="220" t="s">
        <v>135</v>
      </c>
      <c r="E1123" s="221" t="s">
        <v>523</v>
      </c>
      <c r="F1123" s="222" t="s">
        <v>524</v>
      </c>
      <c r="G1123" s="223" t="s">
        <v>190</v>
      </c>
      <c r="H1123" s="224">
        <v>4965</v>
      </c>
      <c r="I1123" s="225"/>
      <c r="J1123" s="226">
        <f>ROUND(I1123*H1123,2)</f>
        <v>0</v>
      </c>
      <c r="K1123" s="227"/>
      <c r="L1123" s="45"/>
      <c r="M1123" s="228" t="s">
        <v>1</v>
      </c>
      <c r="N1123" s="229" t="s">
        <v>40</v>
      </c>
      <c r="O1123" s="92"/>
      <c r="P1123" s="230">
        <f>O1123*H1123</f>
        <v>0</v>
      </c>
      <c r="Q1123" s="230">
        <v>0</v>
      </c>
      <c r="R1123" s="230">
        <f>Q1123*H1123</f>
        <v>0</v>
      </c>
      <c r="S1123" s="230">
        <v>0</v>
      </c>
      <c r="T1123" s="231">
        <f>S1123*H1123</f>
        <v>0</v>
      </c>
      <c r="U1123" s="39"/>
      <c r="V1123" s="39"/>
      <c r="W1123" s="39"/>
      <c r="X1123" s="39"/>
      <c r="Y1123" s="39"/>
      <c r="Z1123" s="39"/>
      <c r="AA1123" s="39"/>
      <c r="AB1123" s="39"/>
      <c r="AC1123" s="39"/>
      <c r="AD1123" s="39"/>
      <c r="AE1123" s="39"/>
      <c r="AR1123" s="232" t="s">
        <v>139</v>
      </c>
      <c r="AT1123" s="232" t="s">
        <v>135</v>
      </c>
      <c r="AU1123" s="232" t="s">
        <v>85</v>
      </c>
      <c r="AY1123" s="18" t="s">
        <v>133</v>
      </c>
      <c r="BE1123" s="233">
        <f>IF(N1123="základní",J1123,0)</f>
        <v>0</v>
      </c>
      <c r="BF1123" s="233">
        <f>IF(N1123="snížená",J1123,0)</f>
        <v>0</v>
      </c>
      <c r="BG1123" s="233">
        <f>IF(N1123="zákl. přenesená",J1123,0)</f>
        <v>0</v>
      </c>
      <c r="BH1123" s="233">
        <f>IF(N1123="sníž. přenesená",J1123,0)</f>
        <v>0</v>
      </c>
      <c r="BI1123" s="233">
        <f>IF(N1123="nulová",J1123,0)</f>
        <v>0</v>
      </c>
      <c r="BJ1123" s="18" t="s">
        <v>83</v>
      </c>
      <c r="BK1123" s="233">
        <f>ROUND(I1123*H1123,2)</f>
        <v>0</v>
      </c>
      <c r="BL1123" s="18" t="s">
        <v>139</v>
      </c>
      <c r="BM1123" s="232" t="s">
        <v>1826</v>
      </c>
    </row>
    <row r="1124" s="13" customFormat="1">
      <c r="A1124" s="13"/>
      <c r="B1124" s="234"/>
      <c r="C1124" s="235"/>
      <c r="D1124" s="236" t="s">
        <v>141</v>
      </c>
      <c r="E1124" s="237" t="s">
        <v>1</v>
      </c>
      <c r="F1124" s="238" t="s">
        <v>1827</v>
      </c>
      <c r="G1124" s="235"/>
      <c r="H1124" s="237" t="s">
        <v>1</v>
      </c>
      <c r="I1124" s="239"/>
      <c r="J1124" s="235"/>
      <c r="K1124" s="235"/>
      <c r="L1124" s="240"/>
      <c r="M1124" s="241"/>
      <c r="N1124" s="242"/>
      <c r="O1124" s="242"/>
      <c r="P1124" s="242"/>
      <c r="Q1124" s="242"/>
      <c r="R1124" s="242"/>
      <c r="S1124" s="242"/>
      <c r="T1124" s="243"/>
      <c r="U1124" s="13"/>
      <c r="V1124" s="13"/>
      <c r="W1124" s="13"/>
      <c r="X1124" s="13"/>
      <c r="Y1124" s="13"/>
      <c r="Z1124" s="13"/>
      <c r="AA1124" s="13"/>
      <c r="AB1124" s="13"/>
      <c r="AC1124" s="13"/>
      <c r="AD1124" s="13"/>
      <c r="AE1124" s="13"/>
      <c r="AT1124" s="244" t="s">
        <v>141</v>
      </c>
      <c r="AU1124" s="244" t="s">
        <v>85</v>
      </c>
      <c r="AV1124" s="13" t="s">
        <v>83</v>
      </c>
      <c r="AW1124" s="13" t="s">
        <v>32</v>
      </c>
      <c r="AX1124" s="13" t="s">
        <v>75</v>
      </c>
      <c r="AY1124" s="244" t="s">
        <v>133</v>
      </c>
    </row>
    <row r="1125" s="14" customFormat="1">
      <c r="A1125" s="14"/>
      <c r="B1125" s="245"/>
      <c r="C1125" s="246"/>
      <c r="D1125" s="236" t="s">
        <v>141</v>
      </c>
      <c r="E1125" s="247" t="s">
        <v>1</v>
      </c>
      <c r="F1125" s="248" t="s">
        <v>1828</v>
      </c>
      <c r="G1125" s="246"/>
      <c r="H1125" s="249">
        <v>4965</v>
      </c>
      <c r="I1125" s="250"/>
      <c r="J1125" s="246"/>
      <c r="K1125" s="246"/>
      <c r="L1125" s="251"/>
      <c r="M1125" s="252"/>
      <c r="N1125" s="253"/>
      <c r="O1125" s="253"/>
      <c r="P1125" s="253"/>
      <c r="Q1125" s="253"/>
      <c r="R1125" s="253"/>
      <c r="S1125" s="253"/>
      <c r="T1125" s="254"/>
      <c r="U1125" s="14"/>
      <c r="V1125" s="14"/>
      <c r="W1125" s="14"/>
      <c r="X1125" s="14"/>
      <c r="Y1125" s="14"/>
      <c r="Z1125" s="14"/>
      <c r="AA1125" s="14"/>
      <c r="AB1125" s="14"/>
      <c r="AC1125" s="14"/>
      <c r="AD1125" s="14"/>
      <c r="AE1125" s="14"/>
      <c r="AT1125" s="255" t="s">
        <v>141</v>
      </c>
      <c r="AU1125" s="255" t="s">
        <v>85</v>
      </c>
      <c r="AV1125" s="14" t="s">
        <v>85</v>
      </c>
      <c r="AW1125" s="14" t="s">
        <v>32</v>
      </c>
      <c r="AX1125" s="14" t="s">
        <v>83</v>
      </c>
      <c r="AY1125" s="255" t="s">
        <v>133</v>
      </c>
    </row>
    <row r="1126" s="2" customFormat="1" ht="16.5" customHeight="1">
      <c r="A1126" s="39"/>
      <c r="B1126" s="40"/>
      <c r="C1126" s="220" t="s">
        <v>1829</v>
      </c>
      <c r="D1126" s="220" t="s">
        <v>135</v>
      </c>
      <c r="E1126" s="221" t="s">
        <v>529</v>
      </c>
      <c r="F1126" s="222" t="s">
        <v>530</v>
      </c>
      <c r="G1126" s="223" t="s">
        <v>190</v>
      </c>
      <c r="H1126" s="224">
        <v>5437.8999999999996</v>
      </c>
      <c r="I1126" s="225"/>
      <c r="J1126" s="226">
        <f>ROUND(I1126*H1126,2)</f>
        <v>0</v>
      </c>
      <c r="K1126" s="227"/>
      <c r="L1126" s="45"/>
      <c r="M1126" s="228" t="s">
        <v>1</v>
      </c>
      <c r="N1126" s="229" t="s">
        <v>40</v>
      </c>
      <c r="O1126" s="92"/>
      <c r="P1126" s="230">
        <f>O1126*H1126</f>
        <v>0</v>
      </c>
      <c r="Q1126" s="230">
        <v>0.00010000000000000001</v>
      </c>
      <c r="R1126" s="230">
        <f>Q1126*H1126</f>
        <v>0.54379</v>
      </c>
      <c r="S1126" s="230">
        <v>0</v>
      </c>
      <c r="T1126" s="231">
        <f>S1126*H1126</f>
        <v>0</v>
      </c>
      <c r="U1126" s="39"/>
      <c r="V1126" s="39"/>
      <c r="W1126" s="39"/>
      <c r="X1126" s="39"/>
      <c r="Y1126" s="39"/>
      <c r="Z1126" s="39"/>
      <c r="AA1126" s="39"/>
      <c r="AB1126" s="39"/>
      <c r="AC1126" s="39"/>
      <c r="AD1126" s="39"/>
      <c r="AE1126" s="39"/>
      <c r="AR1126" s="232" t="s">
        <v>139</v>
      </c>
      <c r="AT1126" s="232" t="s">
        <v>135</v>
      </c>
      <c r="AU1126" s="232" t="s">
        <v>85</v>
      </c>
      <c r="AY1126" s="18" t="s">
        <v>133</v>
      </c>
      <c r="BE1126" s="233">
        <f>IF(N1126="základní",J1126,0)</f>
        <v>0</v>
      </c>
      <c r="BF1126" s="233">
        <f>IF(N1126="snížená",J1126,0)</f>
        <v>0</v>
      </c>
      <c r="BG1126" s="233">
        <f>IF(N1126="zákl. přenesená",J1126,0)</f>
        <v>0</v>
      </c>
      <c r="BH1126" s="233">
        <f>IF(N1126="sníž. přenesená",J1126,0)</f>
        <v>0</v>
      </c>
      <c r="BI1126" s="233">
        <f>IF(N1126="nulová",J1126,0)</f>
        <v>0</v>
      </c>
      <c r="BJ1126" s="18" t="s">
        <v>83</v>
      </c>
      <c r="BK1126" s="233">
        <f>ROUND(I1126*H1126,2)</f>
        <v>0</v>
      </c>
      <c r="BL1126" s="18" t="s">
        <v>139</v>
      </c>
      <c r="BM1126" s="232" t="s">
        <v>1830</v>
      </c>
    </row>
    <row r="1127" s="13" customFormat="1">
      <c r="A1127" s="13"/>
      <c r="B1127" s="234"/>
      <c r="C1127" s="235"/>
      <c r="D1127" s="236" t="s">
        <v>141</v>
      </c>
      <c r="E1127" s="237" t="s">
        <v>1</v>
      </c>
      <c r="F1127" s="238" t="s">
        <v>1831</v>
      </c>
      <c r="G1127" s="235"/>
      <c r="H1127" s="237" t="s">
        <v>1</v>
      </c>
      <c r="I1127" s="239"/>
      <c r="J1127" s="235"/>
      <c r="K1127" s="235"/>
      <c r="L1127" s="240"/>
      <c r="M1127" s="241"/>
      <c r="N1127" s="242"/>
      <c r="O1127" s="242"/>
      <c r="P1127" s="242"/>
      <c r="Q1127" s="242"/>
      <c r="R1127" s="242"/>
      <c r="S1127" s="242"/>
      <c r="T1127" s="243"/>
      <c r="U1127" s="13"/>
      <c r="V1127" s="13"/>
      <c r="W1127" s="13"/>
      <c r="X1127" s="13"/>
      <c r="Y1127" s="13"/>
      <c r="Z1127" s="13"/>
      <c r="AA1127" s="13"/>
      <c r="AB1127" s="13"/>
      <c r="AC1127" s="13"/>
      <c r="AD1127" s="13"/>
      <c r="AE1127" s="13"/>
      <c r="AT1127" s="244" t="s">
        <v>141</v>
      </c>
      <c r="AU1127" s="244" t="s">
        <v>85</v>
      </c>
      <c r="AV1127" s="13" t="s">
        <v>83</v>
      </c>
      <c r="AW1127" s="13" t="s">
        <v>32</v>
      </c>
      <c r="AX1127" s="13" t="s">
        <v>75</v>
      </c>
      <c r="AY1127" s="244" t="s">
        <v>133</v>
      </c>
    </row>
    <row r="1128" s="14" customFormat="1">
      <c r="A1128" s="14"/>
      <c r="B1128" s="245"/>
      <c r="C1128" s="246"/>
      <c r="D1128" s="236" t="s">
        <v>141</v>
      </c>
      <c r="E1128" s="247" t="s">
        <v>1</v>
      </c>
      <c r="F1128" s="248" t="s">
        <v>1832</v>
      </c>
      <c r="G1128" s="246"/>
      <c r="H1128" s="249">
        <v>5437.8999999999996</v>
      </c>
      <c r="I1128" s="250"/>
      <c r="J1128" s="246"/>
      <c r="K1128" s="246"/>
      <c r="L1128" s="251"/>
      <c r="M1128" s="252"/>
      <c r="N1128" s="253"/>
      <c r="O1128" s="253"/>
      <c r="P1128" s="253"/>
      <c r="Q1128" s="253"/>
      <c r="R1128" s="253"/>
      <c r="S1128" s="253"/>
      <c r="T1128" s="254"/>
      <c r="U1128" s="14"/>
      <c r="V1128" s="14"/>
      <c r="W1128" s="14"/>
      <c r="X1128" s="14"/>
      <c r="Y1128" s="14"/>
      <c r="Z1128" s="14"/>
      <c r="AA1128" s="14"/>
      <c r="AB1128" s="14"/>
      <c r="AC1128" s="14"/>
      <c r="AD1128" s="14"/>
      <c r="AE1128" s="14"/>
      <c r="AT1128" s="255" t="s">
        <v>141</v>
      </c>
      <c r="AU1128" s="255" t="s">
        <v>85</v>
      </c>
      <c r="AV1128" s="14" t="s">
        <v>85</v>
      </c>
      <c r="AW1128" s="14" t="s">
        <v>32</v>
      </c>
      <c r="AX1128" s="14" t="s">
        <v>83</v>
      </c>
      <c r="AY1128" s="255" t="s">
        <v>133</v>
      </c>
    </row>
    <row r="1129" s="2" customFormat="1" ht="16.5" customHeight="1">
      <c r="A1129" s="39"/>
      <c r="B1129" s="40"/>
      <c r="C1129" s="220" t="s">
        <v>1833</v>
      </c>
      <c r="D1129" s="220" t="s">
        <v>135</v>
      </c>
      <c r="E1129" s="221" t="s">
        <v>534</v>
      </c>
      <c r="F1129" s="222" t="s">
        <v>535</v>
      </c>
      <c r="G1129" s="223" t="s">
        <v>440</v>
      </c>
      <c r="H1129" s="224">
        <v>10</v>
      </c>
      <c r="I1129" s="225"/>
      <c r="J1129" s="226">
        <f>ROUND(I1129*H1129,2)</f>
        <v>0</v>
      </c>
      <c r="K1129" s="227"/>
      <c r="L1129" s="45"/>
      <c r="M1129" s="228" t="s">
        <v>1</v>
      </c>
      <c r="N1129" s="229" t="s">
        <v>40</v>
      </c>
      <c r="O1129" s="92"/>
      <c r="P1129" s="230">
        <f>O1129*H1129</f>
        <v>0</v>
      </c>
      <c r="Q1129" s="230">
        <v>0.010189999999999999</v>
      </c>
      <c r="R1129" s="230">
        <f>Q1129*H1129</f>
        <v>0.10189999999999999</v>
      </c>
      <c r="S1129" s="230">
        <v>0</v>
      </c>
      <c r="T1129" s="231">
        <f>S1129*H1129</f>
        <v>0</v>
      </c>
      <c r="U1129" s="39"/>
      <c r="V1129" s="39"/>
      <c r="W1129" s="39"/>
      <c r="X1129" s="39"/>
      <c r="Y1129" s="39"/>
      <c r="Z1129" s="39"/>
      <c r="AA1129" s="39"/>
      <c r="AB1129" s="39"/>
      <c r="AC1129" s="39"/>
      <c r="AD1129" s="39"/>
      <c r="AE1129" s="39"/>
      <c r="AR1129" s="232" t="s">
        <v>139</v>
      </c>
      <c r="AT1129" s="232" t="s">
        <v>135</v>
      </c>
      <c r="AU1129" s="232" t="s">
        <v>85</v>
      </c>
      <c r="AY1129" s="18" t="s">
        <v>133</v>
      </c>
      <c r="BE1129" s="233">
        <f>IF(N1129="základní",J1129,0)</f>
        <v>0</v>
      </c>
      <c r="BF1129" s="233">
        <f>IF(N1129="snížená",J1129,0)</f>
        <v>0</v>
      </c>
      <c r="BG1129" s="233">
        <f>IF(N1129="zákl. přenesená",J1129,0)</f>
        <v>0</v>
      </c>
      <c r="BH1129" s="233">
        <f>IF(N1129="sníž. přenesená",J1129,0)</f>
        <v>0</v>
      </c>
      <c r="BI1129" s="233">
        <f>IF(N1129="nulová",J1129,0)</f>
        <v>0</v>
      </c>
      <c r="BJ1129" s="18" t="s">
        <v>83</v>
      </c>
      <c r="BK1129" s="233">
        <f>ROUND(I1129*H1129,2)</f>
        <v>0</v>
      </c>
      <c r="BL1129" s="18" t="s">
        <v>139</v>
      </c>
      <c r="BM1129" s="232" t="s">
        <v>1834</v>
      </c>
    </row>
    <row r="1130" s="13" customFormat="1">
      <c r="A1130" s="13"/>
      <c r="B1130" s="234"/>
      <c r="C1130" s="235"/>
      <c r="D1130" s="236" t="s">
        <v>141</v>
      </c>
      <c r="E1130" s="237" t="s">
        <v>1</v>
      </c>
      <c r="F1130" s="238" t="s">
        <v>1835</v>
      </c>
      <c r="G1130" s="235"/>
      <c r="H1130" s="237" t="s">
        <v>1</v>
      </c>
      <c r="I1130" s="239"/>
      <c r="J1130" s="235"/>
      <c r="K1130" s="235"/>
      <c r="L1130" s="240"/>
      <c r="M1130" s="241"/>
      <c r="N1130" s="242"/>
      <c r="O1130" s="242"/>
      <c r="P1130" s="242"/>
      <c r="Q1130" s="242"/>
      <c r="R1130" s="242"/>
      <c r="S1130" s="242"/>
      <c r="T1130" s="243"/>
      <c r="U1130" s="13"/>
      <c r="V1130" s="13"/>
      <c r="W1130" s="13"/>
      <c r="X1130" s="13"/>
      <c r="Y1130" s="13"/>
      <c r="Z1130" s="13"/>
      <c r="AA1130" s="13"/>
      <c r="AB1130" s="13"/>
      <c r="AC1130" s="13"/>
      <c r="AD1130" s="13"/>
      <c r="AE1130" s="13"/>
      <c r="AT1130" s="244" t="s">
        <v>141</v>
      </c>
      <c r="AU1130" s="244" t="s">
        <v>85</v>
      </c>
      <c r="AV1130" s="13" t="s">
        <v>83</v>
      </c>
      <c r="AW1130" s="13" t="s">
        <v>32</v>
      </c>
      <c r="AX1130" s="13" t="s">
        <v>75</v>
      </c>
      <c r="AY1130" s="244" t="s">
        <v>133</v>
      </c>
    </row>
    <row r="1131" s="14" customFormat="1">
      <c r="A1131" s="14"/>
      <c r="B1131" s="245"/>
      <c r="C1131" s="246"/>
      <c r="D1131" s="236" t="s">
        <v>141</v>
      </c>
      <c r="E1131" s="247" t="s">
        <v>1</v>
      </c>
      <c r="F1131" s="248" t="s">
        <v>1836</v>
      </c>
      <c r="G1131" s="246"/>
      <c r="H1131" s="249">
        <v>10</v>
      </c>
      <c r="I1131" s="250"/>
      <c r="J1131" s="246"/>
      <c r="K1131" s="246"/>
      <c r="L1131" s="251"/>
      <c r="M1131" s="252"/>
      <c r="N1131" s="253"/>
      <c r="O1131" s="253"/>
      <c r="P1131" s="253"/>
      <c r="Q1131" s="253"/>
      <c r="R1131" s="253"/>
      <c r="S1131" s="253"/>
      <c r="T1131" s="254"/>
      <c r="U1131" s="14"/>
      <c r="V1131" s="14"/>
      <c r="W1131" s="14"/>
      <c r="X1131" s="14"/>
      <c r="Y1131" s="14"/>
      <c r="Z1131" s="14"/>
      <c r="AA1131" s="14"/>
      <c r="AB1131" s="14"/>
      <c r="AC1131" s="14"/>
      <c r="AD1131" s="14"/>
      <c r="AE1131" s="14"/>
      <c r="AT1131" s="255" t="s">
        <v>141</v>
      </c>
      <c r="AU1131" s="255" t="s">
        <v>85</v>
      </c>
      <c r="AV1131" s="14" t="s">
        <v>85</v>
      </c>
      <c r="AW1131" s="14" t="s">
        <v>32</v>
      </c>
      <c r="AX1131" s="14" t="s">
        <v>83</v>
      </c>
      <c r="AY1131" s="255" t="s">
        <v>133</v>
      </c>
    </row>
    <row r="1132" s="2" customFormat="1" ht="16.5" customHeight="1">
      <c r="A1132" s="39"/>
      <c r="B1132" s="40"/>
      <c r="C1132" s="278" t="s">
        <v>1837</v>
      </c>
      <c r="D1132" s="278" t="s">
        <v>312</v>
      </c>
      <c r="E1132" s="279" t="s">
        <v>538</v>
      </c>
      <c r="F1132" s="280" t="s">
        <v>539</v>
      </c>
      <c r="G1132" s="281" t="s">
        <v>440</v>
      </c>
      <c r="H1132" s="282">
        <v>10</v>
      </c>
      <c r="I1132" s="283"/>
      <c r="J1132" s="284">
        <f>ROUND(I1132*H1132,2)</f>
        <v>0</v>
      </c>
      <c r="K1132" s="285"/>
      <c r="L1132" s="286"/>
      <c r="M1132" s="287" t="s">
        <v>1</v>
      </c>
      <c r="N1132" s="288" t="s">
        <v>40</v>
      </c>
      <c r="O1132" s="92"/>
      <c r="P1132" s="230">
        <f>O1132*H1132</f>
        <v>0</v>
      </c>
      <c r="Q1132" s="230">
        <v>0.37</v>
      </c>
      <c r="R1132" s="230">
        <f>Q1132*H1132</f>
        <v>3.7000000000000002</v>
      </c>
      <c r="S1132" s="230">
        <v>0</v>
      </c>
      <c r="T1132" s="231">
        <f>S1132*H1132</f>
        <v>0</v>
      </c>
      <c r="U1132" s="39"/>
      <c r="V1132" s="39"/>
      <c r="W1132" s="39"/>
      <c r="X1132" s="39"/>
      <c r="Y1132" s="39"/>
      <c r="Z1132" s="39"/>
      <c r="AA1132" s="39"/>
      <c r="AB1132" s="39"/>
      <c r="AC1132" s="39"/>
      <c r="AD1132" s="39"/>
      <c r="AE1132" s="39"/>
      <c r="AR1132" s="232" t="s">
        <v>187</v>
      </c>
      <c r="AT1132" s="232" t="s">
        <v>312</v>
      </c>
      <c r="AU1132" s="232" t="s">
        <v>85</v>
      </c>
      <c r="AY1132" s="18" t="s">
        <v>133</v>
      </c>
      <c r="BE1132" s="233">
        <f>IF(N1132="základní",J1132,0)</f>
        <v>0</v>
      </c>
      <c r="BF1132" s="233">
        <f>IF(N1132="snížená",J1132,0)</f>
        <v>0</v>
      </c>
      <c r="BG1132" s="233">
        <f>IF(N1132="zákl. přenesená",J1132,0)</f>
        <v>0</v>
      </c>
      <c r="BH1132" s="233">
        <f>IF(N1132="sníž. přenesená",J1132,0)</f>
        <v>0</v>
      </c>
      <c r="BI1132" s="233">
        <f>IF(N1132="nulová",J1132,0)</f>
        <v>0</v>
      </c>
      <c r="BJ1132" s="18" t="s">
        <v>83</v>
      </c>
      <c r="BK1132" s="233">
        <f>ROUND(I1132*H1132,2)</f>
        <v>0</v>
      </c>
      <c r="BL1132" s="18" t="s">
        <v>139</v>
      </c>
      <c r="BM1132" s="232" t="s">
        <v>1838</v>
      </c>
    </row>
    <row r="1133" s="14" customFormat="1">
      <c r="A1133" s="14"/>
      <c r="B1133" s="245"/>
      <c r="C1133" s="246"/>
      <c r="D1133" s="236" t="s">
        <v>141</v>
      </c>
      <c r="E1133" s="247" t="s">
        <v>1</v>
      </c>
      <c r="F1133" s="248" t="s">
        <v>200</v>
      </c>
      <c r="G1133" s="246"/>
      <c r="H1133" s="249">
        <v>10</v>
      </c>
      <c r="I1133" s="250"/>
      <c r="J1133" s="246"/>
      <c r="K1133" s="246"/>
      <c r="L1133" s="251"/>
      <c r="M1133" s="252"/>
      <c r="N1133" s="253"/>
      <c r="O1133" s="253"/>
      <c r="P1133" s="253"/>
      <c r="Q1133" s="253"/>
      <c r="R1133" s="253"/>
      <c r="S1133" s="253"/>
      <c r="T1133" s="254"/>
      <c r="U1133" s="14"/>
      <c r="V1133" s="14"/>
      <c r="W1133" s="14"/>
      <c r="X1133" s="14"/>
      <c r="Y1133" s="14"/>
      <c r="Z1133" s="14"/>
      <c r="AA1133" s="14"/>
      <c r="AB1133" s="14"/>
      <c r="AC1133" s="14"/>
      <c r="AD1133" s="14"/>
      <c r="AE1133" s="14"/>
      <c r="AT1133" s="255" t="s">
        <v>141</v>
      </c>
      <c r="AU1133" s="255" t="s">
        <v>85</v>
      </c>
      <c r="AV1133" s="14" t="s">
        <v>85</v>
      </c>
      <c r="AW1133" s="14" t="s">
        <v>32</v>
      </c>
      <c r="AX1133" s="14" t="s">
        <v>83</v>
      </c>
      <c r="AY1133" s="255" t="s">
        <v>133</v>
      </c>
    </row>
    <row r="1134" s="2" customFormat="1" ht="16.5" customHeight="1">
      <c r="A1134" s="39"/>
      <c r="B1134" s="40"/>
      <c r="C1134" s="220" t="s">
        <v>1839</v>
      </c>
      <c r="D1134" s="220" t="s">
        <v>135</v>
      </c>
      <c r="E1134" s="221" t="s">
        <v>542</v>
      </c>
      <c r="F1134" s="222" t="s">
        <v>543</v>
      </c>
      <c r="G1134" s="223" t="s">
        <v>440</v>
      </c>
      <c r="H1134" s="224">
        <v>92</v>
      </c>
      <c r="I1134" s="225"/>
      <c r="J1134" s="226">
        <f>ROUND(I1134*H1134,2)</f>
        <v>0</v>
      </c>
      <c r="K1134" s="227"/>
      <c r="L1134" s="45"/>
      <c r="M1134" s="228" t="s">
        <v>1</v>
      </c>
      <c r="N1134" s="229" t="s">
        <v>40</v>
      </c>
      <c r="O1134" s="92"/>
      <c r="P1134" s="230">
        <f>O1134*H1134</f>
        <v>0</v>
      </c>
      <c r="Q1134" s="230">
        <v>0.12303</v>
      </c>
      <c r="R1134" s="230">
        <f>Q1134*H1134</f>
        <v>11.318759999999999</v>
      </c>
      <c r="S1134" s="230">
        <v>0</v>
      </c>
      <c r="T1134" s="231">
        <f>S1134*H1134</f>
        <v>0</v>
      </c>
      <c r="U1134" s="39"/>
      <c r="V1134" s="39"/>
      <c r="W1134" s="39"/>
      <c r="X1134" s="39"/>
      <c r="Y1134" s="39"/>
      <c r="Z1134" s="39"/>
      <c r="AA1134" s="39"/>
      <c r="AB1134" s="39"/>
      <c r="AC1134" s="39"/>
      <c r="AD1134" s="39"/>
      <c r="AE1134" s="39"/>
      <c r="AR1134" s="232" t="s">
        <v>139</v>
      </c>
      <c r="AT1134" s="232" t="s">
        <v>135</v>
      </c>
      <c r="AU1134" s="232" t="s">
        <v>85</v>
      </c>
      <c r="AY1134" s="18" t="s">
        <v>133</v>
      </c>
      <c r="BE1134" s="233">
        <f>IF(N1134="základní",J1134,0)</f>
        <v>0</v>
      </c>
      <c r="BF1134" s="233">
        <f>IF(N1134="snížená",J1134,0)</f>
        <v>0</v>
      </c>
      <c r="BG1134" s="233">
        <f>IF(N1134="zákl. přenesená",J1134,0)</f>
        <v>0</v>
      </c>
      <c r="BH1134" s="233">
        <f>IF(N1134="sníž. přenesená",J1134,0)</f>
        <v>0</v>
      </c>
      <c r="BI1134" s="233">
        <f>IF(N1134="nulová",J1134,0)</f>
        <v>0</v>
      </c>
      <c r="BJ1134" s="18" t="s">
        <v>83</v>
      </c>
      <c r="BK1134" s="233">
        <f>ROUND(I1134*H1134,2)</f>
        <v>0</v>
      </c>
      <c r="BL1134" s="18" t="s">
        <v>139</v>
      </c>
      <c r="BM1134" s="232" t="s">
        <v>1840</v>
      </c>
    </row>
    <row r="1135" s="13" customFormat="1">
      <c r="A1135" s="13"/>
      <c r="B1135" s="234"/>
      <c r="C1135" s="235"/>
      <c r="D1135" s="236" t="s">
        <v>141</v>
      </c>
      <c r="E1135" s="237" t="s">
        <v>1</v>
      </c>
      <c r="F1135" s="238" t="s">
        <v>1545</v>
      </c>
      <c r="G1135" s="235"/>
      <c r="H1135" s="237" t="s">
        <v>1</v>
      </c>
      <c r="I1135" s="239"/>
      <c r="J1135" s="235"/>
      <c r="K1135" s="235"/>
      <c r="L1135" s="240"/>
      <c r="M1135" s="241"/>
      <c r="N1135" s="242"/>
      <c r="O1135" s="242"/>
      <c r="P1135" s="242"/>
      <c r="Q1135" s="242"/>
      <c r="R1135" s="242"/>
      <c r="S1135" s="242"/>
      <c r="T1135" s="243"/>
      <c r="U1135" s="13"/>
      <c r="V1135" s="13"/>
      <c r="W1135" s="13"/>
      <c r="X1135" s="13"/>
      <c r="Y1135" s="13"/>
      <c r="Z1135" s="13"/>
      <c r="AA1135" s="13"/>
      <c r="AB1135" s="13"/>
      <c r="AC1135" s="13"/>
      <c r="AD1135" s="13"/>
      <c r="AE1135" s="13"/>
      <c r="AT1135" s="244" t="s">
        <v>141</v>
      </c>
      <c r="AU1135" s="244" t="s">
        <v>85</v>
      </c>
      <c r="AV1135" s="13" t="s">
        <v>83</v>
      </c>
      <c r="AW1135" s="13" t="s">
        <v>32</v>
      </c>
      <c r="AX1135" s="13" t="s">
        <v>75</v>
      </c>
      <c r="AY1135" s="244" t="s">
        <v>133</v>
      </c>
    </row>
    <row r="1136" s="14" customFormat="1">
      <c r="A1136" s="14"/>
      <c r="B1136" s="245"/>
      <c r="C1136" s="246"/>
      <c r="D1136" s="236" t="s">
        <v>141</v>
      </c>
      <c r="E1136" s="247" t="s">
        <v>1</v>
      </c>
      <c r="F1136" s="248" t="s">
        <v>1841</v>
      </c>
      <c r="G1136" s="246"/>
      <c r="H1136" s="249">
        <v>16</v>
      </c>
      <c r="I1136" s="250"/>
      <c r="J1136" s="246"/>
      <c r="K1136" s="246"/>
      <c r="L1136" s="251"/>
      <c r="M1136" s="252"/>
      <c r="N1136" s="253"/>
      <c r="O1136" s="253"/>
      <c r="P1136" s="253"/>
      <c r="Q1136" s="253"/>
      <c r="R1136" s="253"/>
      <c r="S1136" s="253"/>
      <c r="T1136" s="254"/>
      <c r="U1136" s="14"/>
      <c r="V1136" s="14"/>
      <c r="W1136" s="14"/>
      <c r="X1136" s="14"/>
      <c r="Y1136" s="14"/>
      <c r="Z1136" s="14"/>
      <c r="AA1136" s="14"/>
      <c r="AB1136" s="14"/>
      <c r="AC1136" s="14"/>
      <c r="AD1136" s="14"/>
      <c r="AE1136" s="14"/>
      <c r="AT1136" s="255" t="s">
        <v>141</v>
      </c>
      <c r="AU1136" s="255" t="s">
        <v>85</v>
      </c>
      <c r="AV1136" s="14" t="s">
        <v>85</v>
      </c>
      <c r="AW1136" s="14" t="s">
        <v>32</v>
      </c>
      <c r="AX1136" s="14" t="s">
        <v>75</v>
      </c>
      <c r="AY1136" s="255" t="s">
        <v>133</v>
      </c>
    </row>
    <row r="1137" s="13" customFormat="1">
      <c r="A1137" s="13"/>
      <c r="B1137" s="234"/>
      <c r="C1137" s="235"/>
      <c r="D1137" s="236" t="s">
        <v>141</v>
      </c>
      <c r="E1137" s="237" t="s">
        <v>1</v>
      </c>
      <c r="F1137" s="238" t="s">
        <v>1547</v>
      </c>
      <c r="G1137" s="235"/>
      <c r="H1137" s="237" t="s">
        <v>1</v>
      </c>
      <c r="I1137" s="239"/>
      <c r="J1137" s="235"/>
      <c r="K1137" s="235"/>
      <c r="L1137" s="240"/>
      <c r="M1137" s="241"/>
      <c r="N1137" s="242"/>
      <c r="O1137" s="242"/>
      <c r="P1137" s="242"/>
      <c r="Q1137" s="242"/>
      <c r="R1137" s="242"/>
      <c r="S1137" s="242"/>
      <c r="T1137" s="243"/>
      <c r="U1137" s="13"/>
      <c r="V1137" s="13"/>
      <c r="W1137" s="13"/>
      <c r="X1137" s="13"/>
      <c r="Y1137" s="13"/>
      <c r="Z1137" s="13"/>
      <c r="AA1137" s="13"/>
      <c r="AB1137" s="13"/>
      <c r="AC1137" s="13"/>
      <c r="AD1137" s="13"/>
      <c r="AE1137" s="13"/>
      <c r="AT1137" s="244" t="s">
        <v>141</v>
      </c>
      <c r="AU1137" s="244" t="s">
        <v>85</v>
      </c>
      <c r="AV1137" s="13" t="s">
        <v>83</v>
      </c>
      <c r="AW1137" s="13" t="s">
        <v>32</v>
      </c>
      <c r="AX1137" s="13" t="s">
        <v>75</v>
      </c>
      <c r="AY1137" s="244" t="s">
        <v>133</v>
      </c>
    </row>
    <row r="1138" s="14" customFormat="1">
      <c r="A1138" s="14"/>
      <c r="B1138" s="245"/>
      <c r="C1138" s="246"/>
      <c r="D1138" s="236" t="s">
        <v>141</v>
      </c>
      <c r="E1138" s="247" t="s">
        <v>1</v>
      </c>
      <c r="F1138" s="248" t="s">
        <v>1842</v>
      </c>
      <c r="G1138" s="246"/>
      <c r="H1138" s="249">
        <v>5</v>
      </c>
      <c r="I1138" s="250"/>
      <c r="J1138" s="246"/>
      <c r="K1138" s="246"/>
      <c r="L1138" s="251"/>
      <c r="M1138" s="252"/>
      <c r="N1138" s="253"/>
      <c r="O1138" s="253"/>
      <c r="P1138" s="253"/>
      <c r="Q1138" s="253"/>
      <c r="R1138" s="253"/>
      <c r="S1138" s="253"/>
      <c r="T1138" s="254"/>
      <c r="U1138" s="14"/>
      <c r="V1138" s="14"/>
      <c r="W1138" s="14"/>
      <c r="X1138" s="14"/>
      <c r="Y1138" s="14"/>
      <c r="Z1138" s="14"/>
      <c r="AA1138" s="14"/>
      <c r="AB1138" s="14"/>
      <c r="AC1138" s="14"/>
      <c r="AD1138" s="14"/>
      <c r="AE1138" s="14"/>
      <c r="AT1138" s="255" t="s">
        <v>141</v>
      </c>
      <c r="AU1138" s="255" t="s">
        <v>85</v>
      </c>
      <c r="AV1138" s="14" t="s">
        <v>85</v>
      </c>
      <c r="AW1138" s="14" t="s">
        <v>32</v>
      </c>
      <c r="AX1138" s="14" t="s">
        <v>75</v>
      </c>
      <c r="AY1138" s="255" t="s">
        <v>133</v>
      </c>
    </row>
    <row r="1139" s="13" customFormat="1">
      <c r="A1139" s="13"/>
      <c r="B1139" s="234"/>
      <c r="C1139" s="235"/>
      <c r="D1139" s="236" t="s">
        <v>141</v>
      </c>
      <c r="E1139" s="237" t="s">
        <v>1</v>
      </c>
      <c r="F1139" s="238" t="s">
        <v>1549</v>
      </c>
      <c r="G1139" s="235"/>
      <c r="H1139" s="237" t="s">
        <v>1</v>
      </c>
      <c r="I1139" s="239"/>
      <c r="J1139" s="235"/>
      <c r="K1139" s="235"/>
      <c r="L1139" s="240"/>
      <c r="M1139" s="241"/>
      <c r="N1139" s="242"/>
      <c r="O1139" s="242"/>
      <c r="P1139" s="242"/>
      <c r="Q1139" s="242"/>
      <c r="R1139" s="242"/>
      <c r="S1139" s="242"/>
      <c r="T1139" s="243"/>
      <c r="U1139" s="13"/>
      <c r="V1139" s="13"/>
      <c r="W1139" s="13"/>
      <c r="X1139" s="13"/>
      <c r="Y1139" s="13"/>
      <c r="Z1139" s="13"/>
      <c r="AA1139" s="13"/>
      <c r="AB1139" s="13"/>
      <c r="AC1139" s="13"/>
      <c r="AD1139" s="13"/>
      <c r="AE1139" s="13"/>
      <c r="AT1139" s="244" t="s">
        <v>141</v>
      </c>
      <c r="AU1139" s="244" t="s">
        <v>85</v>
      </c>
      <c r="AV1139" s="13" t="s">
        <v>83</v>
      </c>
      <c r="AW1139" s="13" t="s">
        <v>32</v>
      </c>
      <c r="AX1139" s="13" t="s">
        <v>75</v>
      </c>
      <c r="AY1139" s="244" t="s">
        <v>133</v>
      </c>
    </row>
    <row r="1140" s="14" customFormat="1">
      <c r="A1140" s="14"/>
      <c r="B1140" s="245"/>
      <c r="C1140" s="246"/>
      <c r="D1140" s="236" t="s">
        <v>141</v>
      </c>
      <c r="E1140" s="247" t="s">
        <v>1</v>
      </c>
      <c r="F1140" s="248" t="s">
        <v>85</v>
      </c>
      <c r="G1140" s="246"/>
      <c r="H1140" s="249">
        <v>2</v>
      </c>
      <c r="I1140" s="250"/>
      <c r="J1140" s="246"/>
      <c r="K1140" s="246"/>
      <c r="L1140" s="251"/>
      <c r="M1140" s="252"/>
      <c r="N1140" s="253"/>
      <c r="O1140" s="253"/>
      <c r="P1140" s="253"/>
      <c r="Q1140" s="253"/>
      <c r="R1140" s="253"/>
      <c r="S1140" s="253"/>
      <c r="T1140" s="254"/>
      <c r="U1140" s="14"/>
      <c r="V1140" s="14"/>
      <c r="W1140" s="14"/>
      <c r="X1140" s="14"/>
      <c r="Y1140" s="14"/>
      <c r="Z1140" s="14"/>
      <c r="AA1140" s="14"/>
      <c r="AB1140" s="14"/>
      <c r="AC1140" s="14"/>
      <c r="AD1140" s="14"/>
      <c r="AE1140" s="14"/>
      <c r="AT1140" s="255" t="s">
        <v>141</v>
      </c>
      <c r="AU1140" s="255" t="s">
        <v>85</v>
      </c>
      <c r="AV1140" s="14" t="s">
        <v>85</v>
      </c>
      <c r="AW1140" s="14" t="s">
        <v>32</v>
      </c>
      <c r="AX1140" s="14" t="s">
        <v>75</v>
      </c>
      <c r="AY1140" s="255" t="s">
        <v>133</v>
      </c>
    </row>
    <row r="1141" s="13" customFormat="1">
      <c r="A1141" s="13"/>
      <c r="B1141" s="234"/>
      <c r="C1141" s="235"/>
      <c r="D1141" s="236" t="s">
        <v>141</v>
      </c>
      <c r="E1141" s="237" t="s">
        <v>1</v>
      </c>
      <c r="F1141" s="238" t="s">
        <v>1550</v>
      </c>
      <c r="G1141" s="235"/>
      <c r="H1141" s="237" t="s">
        <v>1</v>
      </c>
      <c r="I1141" s="239"/>
      <c r="J1141" s="235"/>
      <c r="K1141" s="235"/>
      <c r="L1141" s="240"/>
      <c r="M1141" s="241"/>
      <c r="N1141" s="242"/>
      <c r="O1141" s="242"/>
      <c r="P1141" s="242"/>
      <c r="Q1141" s="242"/>
      <c r="R1141" s="242"/>
      <c r="S1141" s="242"/>
      <c r="T1141" s="243"/>
      <c r="U1141" s="13"/>
      <c r="V1141" s="13"/>
      <c r="W1141" s="13"/>
      <c r="X1141" s="13"/>
      <c r="Y1141" s="13"/>
      <c r="Z1141" s="13"/>
      <c r="AA1141" s="13"/>
      <c r="AB1141" s="13"/>
      <c r="AC1141" s="13"/>
      <c r="AD1141" s="13"/>
      <c r="AE1141" s="13"/>
      <c r="AT1141" s="244" t="s">
        <v>141</v>
      </c>
      <c r="AU1141" s="244" t="s">
        <v>85</v>
      </c>
      <c r="AV1141" s="13" t="s">
        <v>83</v>
      </c>
      <c r="AW1141" s="13" t="s">
        <v>32</v>
      </c>
      <c r="AX1141" s="13" t="s">
        <v>75</v>
      </c>
      <c r="AY1141" s="244" t="s">
        <v>133</v>
      </c>
    </row>
    <row r="1142" s="14" customFormat="1">
      <c r="A1142" s="14"/>
      <c r="B1142" s="245"/>
      <c r="C1142" s="246"/>
      <c r="D1142" s="236" t="s">
        <v>141</v>
      </c>
      <c r="E1142" s="247" t="s">
        <v>1</v>
      </c>
      <c r="F1142" s="248" t="s">
        <v>85</v>
      </c>
      <c r="G1142" s="246"/>
      <c r="H1142" s="249">
        <v>2</v>
      </c>
      <c r="I1142" s="250"/>
      <c r="J1142" s="246"/>
      <c r="K1142" s="246"/>
      <c r="L1142" s="251"/>
      <c r="M1142" s="252"/>
      <c r="N1142" s="253"/>
      <c r="O1142" s="253"/>
      <c r="P1142" s="253"/>
      <c r="Q1142" s="253"/>
      <c r="R1142" s="253"/>
      <c r="S1142" s="253"/>
      <c r="T1142" s="254"/>
      <c r="U1142" s="14"/>
      <c r="V1142" s="14"/>
      <c r="W1142" s="14"/>
      <c r="X1142" s="14"/>
      <c r="Y1142" s="14"/>
      <c r="Z1142" s="14"/>
      <c r="AA1142" s="14"/>
      <c r="AB1142" s="14"/>
      <c r="AC1142" s="14"/>
      <c r="AD1142" s="14"/>
      <c r="AE1142" s="14"/>
      <c r="AT1142" s="255" t="s">
        <v>141</v>
      </c>
      <c r="AU1142" s="255" t="s">
        <v>85</v>
      </c>
      <c r="AV1142" s="14" t="s">
        <v>85</v>
      </c>
      <c r="AW1142" s="14" t="s">
        <v>32</v>
      </c>
      <c r="AX1142" s="14" t="s">
        <v>75</v>
      </c>
      <c r="AY1142" s="255" t="s">
        <v>133</v>
      </c>
    </row>
    <row r="1143" s="13" customFormat="1">
      <c r="A1143" s="13"/>
      <c r="B1143" s="234"/>
      <c r="C1143" s="235"/>
      <c r="D1143" s="236" t="s">
        <v>141</v>
      </c>
      <c r="E1143" s="237" t="s">
        <v>1</v>
      </c>
      <c r="F1143" s="238" t="s">
        <v>1551</v>
      </c>
      <c r="G1143" s="235"/>
      <c r="H1143" s="237" t="s">
        <v>1</v>
      </c>
      <c r="I1143" s="239"/>
      <c r="J1143" s="235"/>
      <c r="K1143" s="235"/>
      <c r="L1143" s="240"/>
      <c r="M1143" s="241"/>
      <c r="N1143" s="242"/>
      <c r="O1143" s="242"/>
      <c r="P1143" s="242"/>
      <c r="Q1143" s="242"/>
      <c r="R1143" s="242"/>
      <c r="S1143" s="242"/>
      <c r="T1143" s="243"/>
      <c r="U1143" s="13"/>
      <c r="V1143" s="13"/>
      <c r="W1143" s="13"/>
      <c r="X1143" s="13"/>
      <c r="Y1143" s="13"/>
      <c r="Z1143" s="13"/>
      <c r="AA1143" s="13"/>
      <c r="AB1143" s="13"/>
      <c r="AC1143" s="13"/>
      <c r="AD1143" s="13"/>
      <c r="AE1143" s="13"/>
      <c r="AT1143" s="244" t="s">
        <v>141</v>
      </c>
      <c r="AU1143" s="244" t="s">
        <v>85</v>
      </c>
      <c r="AV1143" s="13" t="s">
        <v>83</v>
      </c>
      <c r="AW1143" s="13" t="s">
        <v>32</v>
      </c>
      <c r="AX1143" s="13" t="s">
        <v>75</v>
      </c>
      <c r="AY1143" s="244" t="s">
        <v>133</v>
      </c>
    </row>
    <row r="1144" s="14" customFormat="1">
      <c r="A1144" s="14"/>
      <c r="B1144" s="245"/>
      <c r="C1144" s="246"/>
      <c r="D1144" s="236" t="s">
        <v>141</v>
      </c>
      <c r="E1144" s="247" t="s">
        <v>1</v>
      </c>
      <c r="F1144" s="248" t="s">
        <v>85</v>
      </c>
      <c r="G1144" s="246"/>
      <c r="H1144" s="249">
        <v>2</v>
      </c>
      <c r="I1144" s="250"/>
      <c r="J1144" s="246"/>
      <c r="K1144" s="246"/>
      <c r="L1144" s="251"/>
      <c r="M1144" s="252"/>
      <c r="N1144" s="253"/>
      <c r="O1144" s="253"/>
      <c r="P1144" s="253"/>
      <c r="Q1144" s="253"/>
      <c r="R1144" s="253"/>
      <c r="S1144" s="253"/>
      <c r="T1144" s="254"/>
      <c r="U1144" s="14"/>
      <c r="V1144" s="14"/>
      <c r="W1144" s="14"/>
      <c r="X1144" s="14"/>
      <c r="Y1144" s="14"/>
      <c r="Z1144" s="14"/>
      <c r="AA1144" s="14"/>
      <c r="AB1144" s="14"/>
      <c r="AC1144" s="14"/>
      <c r="AD1144" s="14"/>
      <c r="AE1144" s="14"/>
      <c r="AT1144" s="255" t="s">
        <v>141</v>
      </c>
      <c r="AU1144" s="255" t="s">
        <v>85</v>
      </c>
      <c r="AV1144" s="14" t="s">
        <v>85</v>
      </c>
      <c r="AW1144" s="14" t="s">
        <v>32</v>
      </c>
      <c r="AX1144" s="14" t="s">
        <v>75</v>
      </c>
      <c r="AY1144" s="255" t="s">
        <v>133</v>
      </c>
    </row>
    <row r="1145" s="13" customFormat="1">
      <c r="A1145" s="13"/>
      <c r="B1145" s="234"/>
      <c r="C1145" s="235"/>
      <c r="D1145" s="236" t="s">
        <v>141</v>
      </c>
      <c r="E1145" s="237" t="s">
        <v>1</v>
      </c>
      <c r="F1145" s="238" t="s">
        <v>1552</v>
      </c>
      <c r="G1145" s="235"/>
      <c r="H1145" s="237" t="s">
        <v>1</v>
      </c>
      <c r="I1145" s="239"/>
      <c r="J1145" s="235"/>
      <c r="K1145" s="235"/>
      <c r="L1145" s="240"/>
      <c r="M1145" s="241"/>
      <c r="N1145" s="242"/>
      <c r="O1145" s="242"/>
      <c r="P1145" s="242"/>
      <c r="Q1145" s="242"/>
      <c r="R1145" s="242"/>
      <c r="S1145" s="242"/>
      <c r="T1145" s="243"/>
      <c r="U1145" s="13"/>
      <c r="V1145" s="13"/>
      <c r="W1145" s="13"/>
      <c r="X1145" s="13"/>
      <c r="Y1145" s="13"/>
      <c r="Z1145" s="13"/>
      <c r="AA1145" s="13"/>
      <c r="AB1145" s="13"/>
      <c r="AC1145" s="13"/>
      <c r="AD1145" s="13"/>
      <c r="AE1145" s="13"/>
      <c r="AT1145" s="244" t="s">
        <v>141</v>
      </c>
      <c r="AU1145" s="244" t="s">
        <v>85</v>
      </c>
      <c r="AV1145" s="13" t="s">
        <v>83</v>
      </c>
      <c r="AW1145" s="13" t="s">
        <v>32</v>
      </c>
      <c r="AX1145" s="13" t="s">
        <v>75</v>
      </c>
      <c r="AY1145" s="244" t="s">
        <v>133</v>
      </c>
    </row>
    <row r="1146" s="14" customFormat="1">
      <c r="A1146" s="14"/>
      <c r="B1146" s="245"/>
      <c r="C1146" s="246"/>
      <c r="D1146" s="236" t="s">
        <v>141</v>
      </c>
      <c r="E1146" s="247" t="s">
        <v>1</v>
      </c>
      <c r="F1146" s="248" t="s">
        <v>1843</v>
      </c>
      <c r="G1146" s="246"/>
      <c r="H1146" s="249">
        <v>8</v>
      </c>
      <c r="I1146" s="250"/>
      <c r="J1146" s="246"/>
      <c r="K1146" s="246"/>
      <c r="L1146" s="251"/>
      <c r="M1146" s="252"/>
      <c r="N1146" s="253"/>
      <c r="O1146" s="253"/>
      <c r="P1146" s="253"/>
      <c r="Q1146" s="253"/>
      <c r="R1146" s="253"/>
      <c r="S1146" s="253"/>
      <c r="T1146" s="254"/>
      <c r="U1146" s="14"/>
      <c r="V1146" s="14"/>
      <c r="W1146" s="14"/>
      <c r="X1146" s="14"/>
      <c r="Y1146" s="14"/>
      <c r="Z1146" s="14"/>
      <c r="AA1146" s="14"/>
      <c r="AB1146" s="14"/>
      <c r="AC1146" s="14"/>
      <c r="AD1146" s="14"/>
      <c r="AE1146" s="14"/>
      <c r="AT1146" s="255" t="s">
        <v>141</v>
      </c>
      <c r="AU1146" s="255" t="s">
        <v>85</v>
      </c>
      <c r="AV1146" s="14" t="s">
        <v>85</v>
      </c>
      <c r="AW1146" s="14" t="s">
        <v>32</v>
      </c>
      <c r="AX1146" s="14" t="s">
        <v>75</v>
      </c>
      <c r="AY1146" s="255" t="s">
        <v>133</v>
      </c>
    </row>
    <row r="1147" s="13" customFormat="1">
      <c r="A1147" s="13"/>
      <c r="B1147" s="234"/>
      <c r="C1147" s="235"/>
      <c r="D1147" s="236" t="s">
        <v>141</v>
      </c>
      <c r="E1147" s="237" t="s">
        <v>1</v>
      </c>
      <c r="F1147" s="238" t="s">
        <v>1553</v>
      </c>
      <c r="G1147" s="235"/>
      <c r="H1147" s="237" t="s">
        <v>1</v>
      </c>
      <c r="I1147" s="239"/>
      <c r="J1147" s="235"/>
      <c r="K1147" s="235"/>
      <c r="L1147" s="240"/>
      <c r="M1147" s="241"/>
      <c r="N1147" s="242"/>
      <c r="O1147" s="242"/>
      <c r="P1147" s="242"/>
      <c r="Q1147" s="242"/>
      <c r="R1147" s="242"/>
      <c r="S1147" s="242"/>
      <c r="T1147" s="243"/>
      <c r="U1147" s="13"/>
      <c r="V1147" s="13"/>
      <c r="W1147" s="13"/>
      <c r="X1147" s="13"/>
      <c r="Y1147" s="13"/>
      <c r="Z1147" s="13"/>
      <c r="AA1147" s="13"/>
      <c r="AB1147" s="13"/>
      <c r="AC1147" s="13"/>
      <c r="AD1147" s="13"/>
      <c r="AE1147" s="13"/>
      <c r="AT1147" s="244" t="s">
        <v>141</v>
      </c>
      <c r="AU1147" s="244" t="s">
        <v>85</v>
      </c>
      <c r="AV1147" s="13" t="s">
        <v>83</v>
      </c>
      <c r="AW1147" s="13" t="s">
        <v>32</v>
      </c>
      <c r="AX1147" s="13" t="s">
        <v>75</v>
      </c>
      <c r="AY1147" s="244" t="s">
        <v>133</v>
      </c>
    </row>
    <row r="1148" s="14" customFormat="1">
      <c r="A1148" s="14"/>
      <c r="B1148" s="245"/>
      <c r="C1148" s="246"/>
      <c r="D1148" s="236" t="s">
        <v>141</v>
      </c>
      <c r="E1148" s="247" t="s">
        <v>1</v>
      </c>
      <c r="F1148" s="248" t="s">
        <v>85</v>
      </c>
      <c r="G1148" s="246"/>
      <c r="H1148" s="249">
        <v>2</v>
      </c>
      <c r="I1148" s="250"/>
      <c r="J1148" s="246"/>
      <c r="K1148" s="246"/>
      <c r="L1148" s="251"/>
      <c r="M1148" s="252"/>
      <c r="N1148" s="253"/>
      <c r="O1148" s="253"/>
      <c r="P1148" s="253"/>
      <c r="Q1148" s="253"/>
      <c r="R1148" s="253"/>
      <c r="S1148" s="253"/>
      <c r="T1148" s="254"/>
      <c r="U1148" s="14"/>
      <c r="V1148" s="14"/>
      <c r="W1148" s="14"/>
      <c r="X1148" s="14"/>
      <c r="Y1148" s="14"/>
      <c r="Z1148" s="14"/>
      <c r="AA1148" s="14"/>
      <c r="AB1148" s="14"/>
      <c r="AC1148" s="14"/>
      <c r="AD1148" s="14"/>
      <c r="AE1148" s="14"/>
      <c r="AT1148" s="255" t="s">
        <v>141</v>
      </c>
      <c r="AU1148" s="255" t="s">
        <v>85</v>
      </c>
      <c r="AV1148" s="14" t="s">
        <v>85</v>
      </c>
      <c r="AW1148" s="14" t="s">
        <v>32</v>
      </c>
      <c r="AX1148" s="14" t="s">
        <v>75</v>
      </c>
      <c r="AY1148" s="255" t="s">
        <v>133</v>
      </c>
    </row>
    <row r="1149" s="13" customFormat="1">
      <c r="A1149" s="13"/>
      <c r="B1149" s="234"/>
      <c r="C1149" s="235"/>
      <c r="D1149" s="236" t="s">
        <v>141</v>
      </c>
      <c r="E1149" s="237" t="s">
        <v>1</v>
      </c>
      <c r="F1149" s="238" t="s">
        <v>1554</v>
      </c>
      <c r="G1149" s="235"/>
      <c r="H1149" s="237" t="s">
        <v>1</v>
      </c>
      <c r="I1149" s="239"/>
      <c r="J1149" s="235"/>
      <c r="K1149" s="235"/>
      <c r="L1149" s="240"/>
      <c r="M1149" s="241"/>
      <c r="N1149" s="242"/>
      <c r="O1149" s="242"/>
      <c r="P1149" s="242"/>
      <c r="Q1149" s="242"/>
      <c r="R1149" s="242"/>
      <c r="S1149" s="242"/>
      <c r="T1149" s="243"/>
      <c r="U1149" s="13"/>
      <c r="V1149" s="13"/>
      <c r="W1149" s="13"/>
      <c r="X1149" s="13"/>
      <c r="Y1149" s="13"/>
      <c r="Z1149" s="13"/>
      <c r="AA1149" s="13"/>
      <c r="AB1149" s="13"/>
      <c r="AC1149" s="13"/>
      <c r="AD1149" s="13"/>
      <c r="AE1149" s="13"/>
      <c r="AT1149" s="244" t="s">
        <v>141</v>
      </c>
      <c r="AU1149" s="244" t="s">
        <v>85</v>
      </c>
      <c r="AV1149" s="13" t="s">
        <v>83</v>
      </c>
      <c r="AW1149" s="13" t="s">
        <v>32</v>
      </c>
      <c r="AX1149" s="13" t="s">
        <v>75</v>
      </c>
      <c r="AY1149" s="244" t="s">
        <v>133</v>
      </c>
    </row>
    <row r="1150" s="14" customFormat="1">
      <c r="A1150" s="14"/>
      <c r="B1150" s="245"/>
      <c r="C1150" s="246"/>
      <c r="D1150" s="236" t="s">
        <v>141</v>
      </c>
      <c r="E1150" s="247" t="s">
        <v>1</v>
      </c>
      <c r="F1150" s="248" t="s">
        <v>85</v>
      </c>
      <c r="G1150" s="246"/>
      <c r="H1150" s="249">
        <v>2</v>
      </c>
      <c r="I1150" s="250"/>
      <c r="J1150" s="246"/>
      <c r="K1150" s="246"/>
      <c r="L1150" s="251"/>
      <c r="M1150" s="252"/>
      <c r="N1150" s="253"/>
      <c r="O1150" s="253"/>
      <c r="P1150" s="253"/>
      <c r="Q1150" s="253"/>
      <c r="R1150" s="253"/>
      <c r="S1150" s="253"/>
      <c r="T1150" s="254"/>
      <c r="U1150" s="14"/>
      <c r="V1150" s="14"/>
      <c r="W1150" s="14"/>
      <c r="X1150" s="14"/>
      <c r="Y1150" s="14"/>
      <c r="Z1150" s="14"/>
      <c r="AA1150" s="14"/>
      <c r="AB1150" s="14"/>
      <c r="AC1150" s="14"/>
      <c r="AD1150" s="14"/>
      <c r="AE1150" s="14"/>
      <c r="AT1150" s="255" t="s">
        <v>141</v>
      </c>
      <c r="AU1150" s="255" t="s">
        <v>85</v>
      </c>
      <c r="AV1150" s="14" t="s">
        <v>85</v>
      </c>
      <c r="AW1150" s="14" t="s">
        <v>32</v>
      </c>
      <c r="AX1150" s="14" t="s">
        <v>75</v>
      </c>
      <c r="AY1150" s="255" t="s">
        <v>133</v>
      </c>
    </row>
    <row r="1151" s="13" customFormat="1">
      <c r="A1151" s="13"/>
      <c r="B1151" s="234"/>
      <c r="C1151" s="235"/>
      <c r="D1151" s="236" t="s">
        <v>141</v>
      </c>
      <c r="E1151" s="237" t="s">
        <v>1</v>
      </c>
      <c r="F1151" s="238" t="s">
        <v>1555</v>
      </c>
      <c r="G1151" s="235"/>
      <c r="H1151" s="237" t="s">
        <v>1</v>
      </c>
      <c r="I1151" s="239"/>
      <c r="J1151" s="235"/>
      <c r="K1151" s="235"/>
      <c r="L1151" s="240"/>
      <c r="M1151" s="241"/>
      <c r="N1151" s="242"/>
      <c r="O1151" s="242"/>
      <c r="P1151" s="242"/>
      <c r="Q1151" s="242"/>
      <c r="R1151" s="242"/>
      <c r="S1151" s="242"/>
      <c r="T1151" s="243"/>
      <c r="U1151" s="13"/>
      <c r="V1151" s="13"/>
      <c r="W1151" s="13"/>
      <c r="X1151" s="13"/>
      <c r="Y1151" s="13"/>
      <c r="Z1151" s="13"/>
      <c r="AA1151" s="13"/>
      <c r="AB1151" s="13"/>
      <c r="AC1151" s="13"/>
      <c r="AD1151" s="13"/>
      <c r="AE1151" s="13"/>
      <c r="AT1151" s="244" t="s">
        <v>141</v>
      </c>
      <c r="AU1151" s="244" t="s">
        <v>85</v>
      </c>
      <c r="AV1151" s="13" t="s">
        <v>83</v>
      </c>
      <c r="AW1151" s="13" t="s">
        <v>32</v>
      </c>
      <c r="AX1151" s="13" t="s">
        <v>75</v>
      </c>
      <c r="AY1151" s="244" t="s">
        <v>133</v>
      </c>
    </row>
    <row r="1152" s="14" customFormat="1">
      <c r="A1152" s="14"/>
      <c r="B1152" s="245"/>
      <c r="C1152" s="246"/>
      <c r="D1152" s="236" t="s">
        <v>141</v>
      </c>
      <c r="E1152" s="247" t="s">
        <v>1</v>
      </c>
      <c r="F1152" s="248" t="s">
        <v>1844</v>
      </c>
      <c r="G1152" s="246"/>
      <c r="H1152" s="249">
        <v>12</v>
      </c>
      <c r="I1152" s="250"/>
      <c r="J1152" s="246"/>
      <c r="K1152" s="246"/>
      <c r="L1152" s="251"/>
      <c r="M1152" s="252"/>
      <c r="N1152" s="253"/>
      <c r="O1152" s="253"/>
      <c r="P1152" s="253"/>
      <c r="Q1152" s="253"/>
      <c r="R1152" s="253"/>
      <c r="S1152" s="253"/>
      <c r="T1152" s="254"/>
      <c r="U1152" s="14"/>
      <c r="V1152" s="14"/>
      <c r="W1152" s="14"/>
      <c r="X1152" s="14"/>
      <c r="Y1152" s="14"/>
      <c r="Z1152" s="14"/>
      <c r="AA1152" s="14"/>
      <c r="AB1152" s="14"/>
      <c r="AC1152" s="14"/>
      <c r="AD1152" s="14"/>
      <c r="AE1152" s="14"/>
      <c r="AT1152" s="255" t="s">
        <v>141</v>
      </c>
      <c r="AU1152" s="255" t="s">
        <v>85</v>
      </c>
      <c r="AV1152" s="14" t="s">
        <v>85</v>
      </c>
      <c r="AW1152" s="14" t="s">
        <v>32</v>
      </c>
      <c r="AX1152" s="14" t="s">
        <v>75</v>
      </c>
      <c r="AY1152" s="255" t="s">
        <v>133</v>
      </c>
    </row>
    <row r="1153" s="13" customFormat="1">
      <c r="A1153" s="13"/>
      <c r="B1153" s="234"/>
      <c r="C1153" s="235"/>
      <c r="D1153" s="236" t="s">
        <v>141</v>
      </c>
      <c r="E1153" s="237" t="s">
        <v>1</v>
      </c>
      <c r="F1153" s="238" t="s">
        <v>1557</v>
      </c>
      <c r="G1153" s="235"/>
      <c r="H1153" s="237" t="s">
        <v>1</v>
      </c>
      <c r="I1153" s="239"/>
      <c r="J1153" s="235"/>
      <c r="K1153" s="235"/>
      <c r="L1153" s="240"/>
      <c r="M1153" s="241"/>
      <c r="N1153" s="242"/>
      <c r="O1153" s="242"/>
      <c r="P1153" s="242"/>
      <c r="Q1153" s="242"/>
      <c r="R1153" s="242"/>
      <c r="S1153" s="242"/>
      <c r="T1153" s="243"/>
      <c r="U1153" s="13"/>
      <c r="V1153" s="13"/>
      <c r="W1153" s="13"/>
      <c r="X1153" s="13"/>
      <c r="Y1153" s="13"/>
      <c r="Z1153" s="13"/>
      <c r="AA1153" s="13"/>
      <c r="AB1153" s="13"/>
      <c r="AC1153" s="13"/>
      <c r="AD1153" s="13"/>
      <c r="AE1153" s="13"/>
      <c r="AT1153" s="244" t="s">
        <v>141</v>
      </c>
      <c r="AU1153" s="244" t="s">
        <v>85</v>
      </c>
      <c r="AV1153" s="13" t="s">
        <v>83</v>
      </c>
      <c r="AW1153" s="13" t="s">
        <v>32</v>
      </c>
      <c r="AX1153" s="13" t="s">
        <v>75</v>
      </c>
      <c r="AY1153" s="244" t="s">
        <v>133</v>
      </c>
    </row>
    <row r="1154" s="14" customFormat="1">
      <c r="A1154" s="14"/>
      <c r="B1154" s="245"/>
      <c r="C1154" s="246"/>
      <c r="D1154" s="236" t="s">
        <v>141</v>
      </c>
      <c r="E1154" s="247" t="s">
        <v>1</v>
      </c>
      <c r="F1154" s="248" t="s">
        <v>200</v>
      </c>
      <c r="G1154" s="246"/>
      <c r="H1154" s="249">
        <v>10</v>
      </c>
      <c r="I1154" s="250"/>
      <c r="J1154" s="246"/>
      <c r="K1154" s="246"/>
      <c r="L1154" s="251"/>
      <c r="M1154" s="252"/>
      <c r="N1154" s="253"/>
      <c r="O1154" s="253"/>
      <c r="P1154" s="253"/>
      <c r="Q1154" s="253"/>
      <c r="R1154" s="253"/>
      <c r="S1154" s="253"/>
      <c r="T1154" s="254"/>
      <c r="U1154" s="14"/>
      <c r="V1154" s="14"/>
      <c r="W1154" s="14"/>
      <c r="X1154" s="14"/>
      <c r="Y1154" s="14"/>
      <c r="Z1154" s="14"/>
      <c r="AA1154" s="14"/>
      <c r="AB1154" s="14"/>
      <c r="AC1154" s="14"/>
      <c r="AD1154" s="14"/>
      <c r="AE1154" s="14"/>
      <c r="AT1154" s="255" t="s">
        <v>141</v>
      </c>
      <c r="AU1154" s="255" t="s">
        <v>85</v>
      </c>
      <c r="AV1154" s="14" t="s">
        <v>85</v>
      </c>
      <c r="AW1154" s="14" t="s">
        <v>32</v>
      </c>
      <c r="AX1154" s="14" t="s">
        <v>75</v>
      </c>
      <c r="AY1154" s="255" t="s">
        <v>133</v>
      </c>
    </row>
    <row r="1155" s="13" customFormat="1">
      <c r="A1155" s="13"/>
      <c r="B1155" s="234"/>
      <c r="C1155" s="235"/>
      <c r="D1155" s="236" t="s">
        <v>141</v>
      </c>
      <c r="E1155" s="237" t="s">
        <v>1</v>
      </c>
      <c r="F1155" s="238" t="s">
        <v>1559</v>
      </c>
      <c r="G1155" s="235"/>
      <c r="H1155" s="237" t="s">
        <v>1</v>
      </c>
      <c r="I1155" s="239"/>
      <c r="J1155" s="235"/>
      <c r="K1155" s="235"/>
      <c r="L1155" s="240"/>
      <c r="M1155" s="241"/>
      <c r="N1155" s="242"/>
      <c r="O1155" s="242"/>
      <c r="P1155" s="242"/>
      <c r="Q1155" s="242"/>
      <c r="R1155" s="242"/>
      <c r="S1155" s="242"/>
      <c r="T1155" s="243"/>
      <c r="U1155" s="13"/>
      <c r="V1155" s="13"/>
      <c r="W1155" s="13"/>
      <c r="X1155" s="13"/>
      <c r="Y1155" s="13"/>
      <c r="Z1155" s="13"/>
      <c r="AA1155" s="13"/>
      <c r="AB1155" s="13"/>
      <c r="AC1155" s="13"/>
      <c r="AD1155" s="13"/>
      <c r="AE1155" s="13"/>
      <c r="AT1155" s="244" t="s">
        <v>141</v>
      </c>
      <c r="AU1155" s="244" t="s">
        <v>85</v>
      </c>
      <c r="AV1155" s="13" t="s">
        <v>83</v>
      </c>
      <c r="AW1155" s="13" t="s">
        <v>32</v>
      </c>
      <c r="AX1155" s="13" t="s">
        <v>75</v>
      </c>
      <c r="AY1155" s="244" t="s">
        <v>133</v>
      </c>
    </row>
    <row r="1156" s="14" customFormat="1">
      <c r="A1156" s="14"/>
      <c r="B1156" s="245"/>
      <c r="C1156" s="246"/>
      <c r="D1156" s="236" t="s">
        <v>141</v>
      </c>
      <c r="E1156" s="247" t="s">
        <v>1</v>
      </c>
      <c r="F1156" s="248" t="s">
        <v>83</v>
      </c>
      <c r="G1156" s="246"/>
      <c r="H1156" s="249">
        <v>1</v>
      </c>
      <c r="I1156" s="250"/>
      <c r="J1156" s="246"/>
      <c r="K1156" s="246"/>
      <c r="L1156" s="251"/>
      <c r="M1156" s="252"/>
      <c r="N1156" s="253"/>
      <c r="O1156" s="253"/>
      <c r="P1156" s="253"/>
      <c r="Q1156" s="253"/>
      <c r="R1156" s="253"/>
      <c r="S1156" s="253"/>
      <c r="T1156" s="254"/>
      <c r="U1156" s="14"/>
      <c r="V1156" s="14"/>
      <c r="W1156" s="14"/>
      <c r="X1156" s="14"/>
      <c r="Y1156" s="14"/>
      <c r="Z1156" s="14"/>
      <c r="AA1156" s="14"/>
      <c r="AB1156" s="14"/>
      <c r="AC1156" s="14"/>
      <c r="AD1156" s="14"/>
      <c r="AE1156" s="14"/>
      <c r="AT1156" s="255" t="s">
        <v>141</v>
      </c>
      <c r="AU1156" s="255" t="s">
        <v>85</v>
      </c>
      <c r="AV1156" s="14" t="s">
        <v>85</v>
      </c>
      <c r="AW1156" s="14" t="s">
        <v>32</v>
      </c>
      <c r="AX1156" s="14" t="s">
        <v>75</v>
      </c>
      <c r="AY1156" s="255" t="s">
        <v>133</v>
      </c>
    </row>
    <row r="1157" s="13" customFormat="1">
      <c r="A1157" s="13"/>
      <c r="B1157" s="234"/>
      <c r="C1157" s="235"/>
      <c r="D1157" s="236" t="s">
        <v>141</v>
      </c>
      <c r="E1157" s="237" t="s">
        <v>1</v>
      </c>
      <c r="F1157" s="238" t="s">
        <v>1560</v>
      </c>
      <c r="G1157" s="235"/>
      <c r="H1157" s="237" t="s">
        <v>1</v>
      </c>
      <c r="I1157" s="239"/>
      <c r="J1157" s="235"/>
      <c r="K1157" s="235"/>
      <c r="L1157" s="240"/>
      <c r="M1157" s="241"/>
      <c r="N1157" s="242"/>
      <c r="O1157" s="242"/>
      <c r="P1157" s="242"/>
      <c r="Q1157" s="242"/>
      <c r="R1157" s="242"/>
      <c r="S1157" s="242"/>
      <c r="T1157" s="243"/>
      <c r="U1157" s="13"/>
      <c r="V1157" s="13"/>
      <c r="W1157" s="13"/>
      <c r="X1157" s="13"/>
      <c r="Y1157" s="13"/>
      <c r="Z1157" s="13"/>
      <c r="AA1157" s="13"/>
      <c r="AB1157" s="13"/>
      <c r="AC1157" s="13"/>
      <c r="AD1157" s="13"/>
      <c r="AE1157" s="13"/>
      <c r="AT1157" s="244" t="s">
        <v>141</v>
      </c>
      <c r="AU1157" s="244" t="s">
        <v>85</v>
      </c>
      <c r="AV1157" s="13" t="s">
        <v>83</v>
      </c>
      <c r="AW1157" s="13" t="s">
        <v>32</v>
      </c>
      <c r="AX1157" s="13" t="s">
        <v>75</v>
      </c>
      <c r="AY1157" s="244" t="s">
        <v>133</v>
      </c>
    </row>
    <row r="1158" s="14" customFormat="1">
      <c r="A1158" s="14"/>
      <c r="B1158" s="245"/>
      <c r="C1158" s="246"/>
      <c r="D1158" s="236" t="s">
        <v>141</v>
      </c>
      <c r="E1158" s="247" t="s">
        <v>1</v>
      </c>
      <c r="F1158" s="248" t="s">
        <v>83</v>
      </c>
      <c r="G1158" s="246"/>
      <c r="H1158" s="249">
        <v>1</v>
      </c>
      <c r="I1158" s="250"/>
      <c r="J1158" s="246"/>
      <c r="K1158" s="246"/>
      <c r="L1158" s="251"/>
      <c r="M1158" s="252"/>
      <c r="N1158" s="253"/>
      <c r="O1158" s="253"/>
      <c r="P1158" s="253"/>
      <c r="Q1158" s="253"/>
      <c r="R1158" s="253"/>
      <c r="S1158" s="253"/>
      <c r="T1158" s="254"/>
      <c r="U1158" s="14"/>
      <c r="V1158" s="14"/>
      <c r="W1158" s="14"/>
      <c r="X1158" s="14"/>
      <c r="Y1158" s="14"/>
      <c r="Z1158" s="14"/>
      <c r="AA1158" s="14"/>
      <c r="AB1158" s="14"/>
      <c r="AC1158" s="14"/>
      <c r="AD1158" s="14"/>
      <c r="AE1158" s="14"/>
      <c r="AT1158" s="255" t="s">
        <v>141</v>
      </c>
      <c r="AU1158" s="255" t="s">
        <v>85</v>
      </c>
      <c r="AV1158" s="14" t="s">
        <v>85</v>
      </c>
      <c r="AW1158" s="14" t="s">
        <v>32</v>
      </c>
      <c r="AX1158" s="14" t="s">
        <v>75</v>
      </c>
      <c r="AY1158" s="255" t="s">
        <v>133</v>
      </c>
    </row>
    <row r="1159" s="13" customFormat="1">
      <c r="A1159" s="13"/>
      <c r="B1159" s="234"/>
      <c r="C1159" s="235"/>
      <c r="D1159" s="236" t="s">
        <v>141</v>
      </c>
      <c r="E1159" s="237" t="s">
        <v>1</v>
      </c>
      <c r="F1159" s="238" t="s">
        <v>1561</v>
      </c>
      <c r="G1159" s="235"/>
      <c r="H1159" s="237" t="s">
        <v>1</v>
      </c>
      <c r="I1159" s="239"/>
      <c r="J1159" s="235"/>
      <c r="K1159" s="235"/>
      <c r="L1159" s="240"/>
      <c r="M1159" s="241"/>
      <c r="N1159" s="242"/>
      <c r="O1159" s="242"/>
      <c r="P1159" s="242"/>
      <c r="Q1159" s="242"/>
      <c r="R1159" s="242"/>
      <c r="S1159" s="242"/>
      <c r="T1159" s="243"/>
      <c r="U1159" s="13"/>
      <c r="V1159" s="13"/>
      <c r="W1159" s="13"/>
      <c r="X1159" s="13"/>
      <c r="Y1159" s="13"/>
      <c r="Z1159" s="13"/>
      <c r="AA1159" s="13"/>
      <c r="AB1159" s="13"/>
      <c r="AC1159" s="13"/>
      <c r="AD1159" s="13"/>
      <c r="AE1159" s="13"/>
      <c r="AT1159" s="244" t="s">
        <v>141</v>
      </c>
      <c r="AU1159" s="244" t="s">
        <v>85</v>
      </c>
      <c r="AV1159" s="13" t="s">
        <v>83</v>
      </c>
      <c r="AW1159" s="13" t="s">
        <v>32</v>
      </c>
      <c r="AX1159" s="13" t="s">
        <v>75</v>
      </c>
      <c r="AY1159" s="244" t="s">
        <v>133</v>
      </c>
    </row>
    <row r="1160" s="14" customFormat="1">
      <c r="A1160" s="14"/>
      <c r="B1160" s="245"/>
      <c r="C1160" s="246"/>
      <c r="D1160" s="236" t="s">
        <v>141</v>
      </c>
      <c r="E1160" s="247" t="s">
        <v>1</v>
      </c>
      <c r="F1160" s="248" t="s">
        <v>85</v>
      </c>
      <c r="G1160" s="246"/>
      <c r="H1160" s="249">
        <v>2</v>
      </c>
      <c r="I1160" s="250"/>
      <c r="J1160" s="246"/>
      <c r="K1160" s="246"/>
      <c r="L1160" s="251"/>
      <c r="M1160" s="252"/>
      <c r="N1160" s="253"/>
      <c r="O1160" s="253"/>
      <c r="P1160" s="253"/>
      <c r="Q1160" s="253"/>
      <c r="R1160" s="253"/>
      <c r="S1160" s="253"/>
      <c r="T1160" s="254"/>
      <c r="U1160" s="14"/>
      <c r="V1160" s="14"/>
      <c r="W1160" s="14"/>
      <c r="X1160" s="14"/>
      <c r="Y1160" s="14"/>
      <c r="Z1160" s="14"/>
      <c r="AA1160" s="14"/>
      <c r="AB1160" s="14"/>
      <c r="AC1160" s="14"/>
      <c r="AD1160" s="14"/>
      <c r="AE1160" s="14"/>
      <c r="AT1160" s="255" t="s">
        <v>141</v>
      </c>
      <c r="AU1160" s="255" t="s">
        <v>85</v>
      </c>
      <c r="AV1160" s="14" t="s">
        <v>85</v>
      </c>
      <c r="AW1160" s="14" t="s">
        <v>32</v>
      </c>
      <c r="AX1160" s="14" t="s">
        <v>75</v>
      </c>
      <c r="AY1160" s="255" t="s">
        <v>133</v>
      </c>
    </row>
    <row r="1161" s="13" customFormat="1">
      <c r="A1161" s="13"/>
      <c r="B1161" s="234"/>
      <c r="C1161" s="235"/>
      <c r="D1161" s="236" t="s">
        <v>141</v>
      </c>
      <c r="E1161" s="237" t="s">
        <v>1</v>
      </c>
      <c r="F1161" s="238" t="s">
        <v>1562</v>
      </c>
      <c r="G1161" s="235"/>
      <c r="H1161" s="237" t="s">
        <v>1</v>
      </c>
      <c r="I1161" s="239"/>
      <c r="J1161" s="235"/>
      <c r="K1161" s="235"/>
      <c r="L1161" s="240"/>
      <c r="M1161" s="241"/>
      <c r="N1161" s="242"/>
      <c r="O1161" s="242"/>
      <c r="P1161" s="242"/>
      <c r="Q1161" s="242"/>
      <c r="R1161" s="242"/>
      <c r="S1161" s="242"/>
      <c r="T1161" s="243"/>
      <c r="U1161" s="13"/>
      <c r="V1161" s="13"/>
      <c r="W1161" s="13"/>
      <c r="X1161" s="13"/>
      <c r="Y1161" s="13"/>
      <c r="Z1161" s="13"/>
      <c r="AA1161" s="13"/>
      <c r="AB1161" s="13"/>
      <c r="AC1161" s="13"/>
      <c r="AD1161" s="13"/>
      <c r="AE1161" s="13"/>
      <c r="AT1161" s="244" t="s">
        <v>141</v>
      </c>
      <c r="AU1161" s="244" t="s">
        <v>85</v>
      </c>
      <c r="AV1161" s="13" t="s">
        <v>83</v>
      </c>
      <c r="AW1161" s="13" t="s">
        <v>32</v>
      </c>
      <c r="AX1161" s="13" t="s">
        <v>75</v>
      </c>
      <c r="AY1161" s="244" t="s">
        <v>133</v>
      </c>
    </row>
    <row r="1162" s="14" customFormat="1">
      <c r="A1162" s="14"/>
      <c r="B1162" s="245"/>
      <c r="C1162" s="246"/>
      <c r="D1162" s="236" t="s">
        <v>141</v>
      </c>
      <c r="E1162" s="247" t="s">
        <v>1</v>
      </c>
      <c r="F1162" s="248" t="s">
        <v>83</v>
      </c>
      <c r="G1162" s="246"/>
      <c r="H1162" s="249">
        <v>1</v>
      </c>
      <c r="I1162" s="250"/>
      <c r="J1162" s="246"/>
      <c r="K1162" s="246"/>
      <c r="L1162" s="251"/>
      <c r="M1162" s="252"/>
      <c r="N1162" s="253"/>
      <c r="O1162" s="253"/>
      <c r="P1162" s="253"/>
      <c r="Q1162" s="253"/>
      <c r="R1162" s="253"/>
      <c r="S1162" s="253"/>
      <c r="T1162" s="254"/>
      <c r="U1162" s="14"/>
      <c r="V1162" s="14"/>
      <c r="W1162" s="14"/>
      <c r="X1162" s="14"/>
      <c r="Y1162" s="14"/>
      <c r="Z1162" s="14"/>
      <c r="AA1162" s="14"/>
      <c r="AB1162" s="14"/>
      <c r="AC1162" s="14"/>
      <c r="AD1162" s="14"/>
      <c r="AE1162" s="14"/>
      <c r="AT1162" s="255" t="s">
        <v>141</v>
      </c>
      <c r="AU1162" s="255" t="s">
        <v>85</v>
      </c>
      <c r="AV1162" s="14" t="s">
        <v>85</v>
      </c>
      <c r="AW1162" s="14" t="s">
        <v>32</v>
      </c>
      <c r="AX1162" s="14" t="s">
        <v>75</v>
      </c>
      <c r="AY1162" s="255" t="s">
        <v>133</v>
      </c>
    </row>
    <row r="1163" s="13" customFormat="1">
      <c r="A1163" s="13"/>
      <c r="B1163" s="234"/>
      <c r="C1163" s="235"/>
      <c r="D1163" s="236" t="s">
        <v>141</v>
      </c>
      <c r="E1163" s="237" t="s">
        <v>1</v>
      </c>
      <c r="F1163" s="238" t="s">
        <v>1563</v>
      </c>
      <c r="G1163" s="235"/>
      <c r="H1163" s="237" t="s">
        <v>1</v>
      </c>
      <c r="I1163" s="239"/>
      <c r="J1163" s="235"/>
      <c r="K1163" s="235"/>
      <c r="L1163" s="240"/>
      <c r="M1163" s="241"/>
      <c r="N1163" s="242"/>
      <c r="O1163" s="242"/>
      <c r="P1163" s="242"/>
      <c r="Q1163" s="242"/>
      <c r="R1163" s="242"/>
      <c r="S1163" s="242"/>
      <c r="T1163" s="243"/>
      <c r="U1163" s="13"/>
      <c r="V1163" s="13"/>
      <c r="W1163" s="13"/>
      <c r="X1163" s="13"/>
      <c r="Y1163" s="13"/>
      <c r="Z1163" s="13"/>
      <c r="AA1163" s="13"/>
      <c r="AB1163" s="13"/>
      <c r="AC1163" s="13"/>
      <c r="AD1163" s="13"/>
      <c r="AE1163" s="13"/>
      <c r="AT1163" s="244" t="s">
        <v>141</v>
      </c>
      <c r="AU1163" s="244" t="s">
        <v>85</v>
      </c>
      <c r="AV1163" s="13" t="s">
        <v>83</v>
      </c>
      <c r="AW1163" s="13" t="s">
        <v>32</v>
      </c>
      <c r="AX1163" s="13" t="s">
        <v>75</v>
      </c>
      <c r="AY1163" s="244" t="s">
        <v>133</v>
      </c>
    </row>
    <row r="1164" s="14" customFormat="1">
      <c r="A1164" s="14"/>
      <c r="B1164" s="245"/>
      <c r="C1164" s="246"/>
      <c r="D1164" s="236" t="s">
        <v>141</v>
      </c>
      <c r="E1164" s="247" t="s">
        <v>1</v>
      </c>
      <c r="F1164" s="248" t="s">
        <v>181</v>
      </c>
      <c r="G1164" s="246"/>
      <c r="H1164" s="249">
        <v>7</v>
      </c>
      <c r="I1164" s="250"/>
      <c r="J1164" s="246"/>
      <c r="K1164" s="246"/>
      <c r="L1164" s="251"/>
      <c r="M1164" s="252"/>
      <c r="N1164" s="253"/>
      <c r="O1164" s="253"/>
      <c r="P1164" s="253"/>
      <c r="Q1164" s="253"/>
      <c r="R1164" s="253"/>
      <c r="S1164" s="253"/>
      <c r="T1164" s="254"/>
      <c r="U1164" s="14"/>
      <c r="V1164" s="14"/>
      <c r="W1164" s="14"/>
      <c r="X1164" s="14"/>
      <c r="Y1164" s="14"/>
      <c r="Z1164" s="14"/>
      <c r="AA1164" s="14"/>
      <c r="AB1164" s="14"/>
      <c r="AC1164" s="14"/>
      <c r="AD1164" s="14"/>
      <c r="AE1164" s="14"/>
      <c r="AT1164" s="255" t="s">
        <v>141</v>
      </c>
      <c r="AU1164" s="255" t="s">
        <v>85</v>
      </c>
      <c r="AV1164" s="14" t="s">
        <v>85</v>
      </c>
      <c r="AW1164" s="14" t="s">
        <v>32</v>
      </c>
      <c r="AX1164" s="14" t="s">
        <v>75</v>
      </c>
      <c r="AY1164" s="255" t="s">
        <v>133</v>
      </c>
    </row>
    <row r="1165" s="13" customFormat="1">
      <c r="A1165" s="13"/>
      <c r="B1165" s="234"/>
      <c r="C1165" s="235"/>
      <c r="D1165" s="236" t="s">
        <v>141</v>
      </c>
      <c r="E1165" s="237" t="s">
        <v>1</v>
      </c>
      <c r="F1165" s="238" t="s">
        <v>1564</v>
      </c>
      <c r="G1165" s="235"/>
      <c r="H1165" s="237" t="s">
        <v>1</v>
      </c>
      <c r="I1165" s="239"/>
      <c r="J1165" s="235"/>
      <c r="K1165" s="235"/>
      <c r="L1165" s="240"/>
      <c r="M1165" s="241"/>
      <c r="N1165" s="242"/>
      <c r="O1165" s="242"/>
      <c r="P1165" s="242"/>
      <c r="Q1165" s="242"/>
      <c r="R1165" s="242"/>
      <c r="S1165" s="242"/>
      <c r="T1165" s="243"/>
      <c r="U1165" s="13"/>
      <c r="V1165" s="13"/>
      <c r="W1165" s="13"/>
      <c r="X1165" s="13"/>
      <c r="Y1165" s="13"/>
      <c r="Z1165" s="13"/>
      <c r="AA1165" s="13"/>
      <c r="AB1165" s="13"/>
      <c r="AC1165" s="13"/>
      <c r="AD1165" s="13"/>
      <c r="AE1165" s="13"/>
      <c r="AT1165" s="244" t="s">
        <v>141</v>
      </c>
      <c r="AU1165" s="244" t="s">
        <v>85</v>
      </c>
      <c r="AV1165" s="13" t="s">
        <v>83</v>
      </c>
      <c r="AW1165" s="13" t="s">
        <v>32</v>
      </c>
      <c r="AX1165" s="13" t="s">
        <v>75</v>
      </c>
      <c r="AY1165" s="244" t="s">
        <v>133</v>
      </c>
    </row>
    <row r="1166" s="14" customFormat="1">
      <c r="A1166" s="14"/>
      <c r="B1166" s="245"/>
      <c r="C1166" s="246"/>
      <c r="D1166" s="236" t="s">
        <v>141</v>
      </c>
      <c r="E1166" s="247" t="s">
        <v>1</v>
      </c>
      <c r="F1166" s="248" t="s">
        <v>85</v>
      </c>
      <c r="G1166" s="246"/>
      <c r="H1166" s="249">
        <v>2</v>
      </c>
      <c r="I1166" s="250"/>
      <c r="J1166" s="246"/>
      <c r="K1166" s="246"/>
      <c r="L1166" s="251"/>
      <c r="M1166" s="252"/>
      <c r="N1166" s="253"/>
      <c r="O1166" s="253"/>
      <c r="P1166" s="253"/>
      <c r="Q1166" s="253"/>
      <c r="R1166" s="253"/>
      <c r="S1166" s="253"/>
      <c r="T1166" s="254"/>
      <c r="U1166" s="14"/>
      <c r="V1166" s="14"/>
      <c r="W1166" s="14"/>
      <c r="X1166" s="14"/>
      <c r="Y1166" s="14"/>
      <c r="Z1166" s="14"/>
      <c r="AA1166" s="14"/>
      <c r="AB1166" s="14"/>
      <c r="AC1166" s="14"/>
      <c r="AD1166" s="14"/>
      <c r="AE1166" s="14"/>
      <c r="AT1166" s="255" t="s">
        <v>141</v>
      </c>
      <c r="AU1166" s="255" t="s">
        <v>85</v>
      </c>
      <c r="AV1166" s="14" t="s">
        <v>85</v>
      </c>
      <c r="AW1166" s="14" t="s">
        <v>32</v>
      </c>
      <c r="AX1166" s="14" t="s">
        <v>75</v>
      </c>
      <c r="AY1166" s="255" t="s">
        <v>133</v>
      </c>
    </row>
    <row r="1167" s="13" customFormat="1">
      <c r="A1167" s="13"/>
      <c r="B1167" s="234"/>
      <c r="C1167" s="235"/>
      <c r="D1167" s="236" t="s">
        <v>141</v>
      </c>
      <c r="E1167" s="237" t="s">
        <v>1</v>
      </c>
      <c r="F1167" s="238" t="s">
        <v>1565</v>
      </c>
      <c r="G1167" s="235"/>
      <c r="H1167" s="237" t="s">
        <v>1</v>
      </c>
      <c r="I1167" s="239"/>
      <c r="J1167" s="235"/>
      <c r="K1167" s="235"/>
      <c r="L1167" s="240"/>
      <c r="M1167" s="241"/>
      <c r="N1167" s="242"/>
      <c r="O1167" s="242"/>
      <c r="P1167" s="242"/>
      <c r="Q1167" s="242"/>
      <c r="R1167" s="242"/>
      <c r="S1167" s="242"/>
      <c r="T1167" s="243"/>
      <c r="U1167" s="13"/>
      <c r="V1167" s="13"/>
      <c r="W1167" s="13"/>
      <c r="X1167" s="13"/>
      <c r="Y1167" s="13"/>
      <c r="Z1167" s="13"/>
      <c r="AA1167" s="13"/>
      <c r="AB1167" s="13"/>
      <c r="AC1167" s="13"/>
      <c r="AD1167" s="13"/>
      <c r="AE1167" s="13"/>
      <c r="AT1167" s="244" t="s">
        <v>141</v>
      </c>
      <c r="AU1167" s="244" t="s">
        <v>85</v>
      </c>
      <c r="AV1167" s="13" t="s">
        <v>83</v>
      </c>
      <c r="AW1167" s="13" t="s">
        <v>32</v>
      </c>
      <c r="AX1167" s="13" t="s">
        <v>75</v>
      </c>
      <c r="AY1167" s="244" t="s">
        <v>133</v>
      </c>
    </row>
    <row r="1168" s="14" customFormat="1">
      <c r="A1168" s="14"/>
      <c r="B1168" s="245"/>
      <c r="C1168" s="246"/>
      <c r="D1168" s="236" t="s">
        <v>141</v>
      </c>
      <c r="E1168" s="247" t="s">
        <v>1</v>
      </c>
      <c r="F1168" s="248" t="s">
        <v>200</v>
      </c>
      <c r="G1168" s="246"/>
      <c r="H1168" s="249">
        <v>10</v>
      </c>
      <c r="I1168" s="250"/>
      <c r="J1168" s="246"/>
      <c r="K1168" s="246"/>
      <c r="L1168" s="251"/>
      <c r="M1168" s="252"/>
      <c r="N1168" s="253"/>
      <c r="O1168" s="253"/>
      <c r="P1168" s="253"/>
      <c r="Q1168" s="253"/>
      <c r="R1168" s="253"/>
      <c r="S1168" s="253"/>
      <c r="T1168" s="254"/>
      <c r="U1168" s="14"/>
      <c r="V1168" s="14"/>
      <c r="W1168" s="14"/>
      <c r="X1168" s="14"/>
      <c r="Y1168" s="14"/>
      <c r="Z1168" s="14"/>
      <c r="AA1168" s="14"/>
      <c r="AB1168" s="14"/>
      <c r="AC1168" s="14"/>
      <c r="AD1168" s="14"/>
      <c r="AE1168" s="14"/>
      <c r="AT1168" s="255" t="s">
        <v>141</v>
      </c>
      <c r="AU1168" s="255" t="s">
        <v>85</v>
      </c>
      <c r="AV1168" s="14" t="s">
        <v>85</v>
      </c>
      <c r="AW1168" s="14" t="s">
        <v>32</v>
      </c>
      <c r="AX1168" s="14" t="s">
        <v>75</v>
      </c>
      <c r="AY1168" s="255" t="s">
        <v>133</v>
      </c>
    </row>
    <row r="1169" s="13" customFormat="1">
      <c r="A1169" s="13"/>
      <c r="B1169" s="234"/>
      <c r="C1169" s="235"/>
      <c r="D1169" s="236" t="s">
        <v>141</v>
      </c>
      <c r="E1169" s="237" t="s">
        <v>1</v>
      </c>
      <c r="F1169" s="238" t="s">
        <v>1566</v>
      </c>
      <c r="G1169" s="235"/>
      <c r="H1169" s="237" t="s">
        <v>1</v>
      </c>
      <c r="I1169" s="239"/>
      <c r="J1169" s="235"/>
      <c r="K1169" s="235"/>
      <c r="L1169" s="240"/>
      <c r="M1169" s="241"/>
      <c r="N1169" s="242"/>
      <c r="O1169" s="242"/>
      <c r="P1169" s="242"/>
      <c r="Q1169" s="242"/>
      <c r="R1169" s="242"/>
      <c r="S1169" s="242"/>
      <c r="T1169" s="243"/>
      <c r="U1169" s="13"/>
      <c r="V1169" s="13"/>
      <c r="W1169" s="13"/>
      <c r="X1169" s="13"/>
      <c r="Y1169" s="13"/>
      <c r="Z1169" s="13"/>
      <c r="AA1169" s="13"/>
      <c r="AB1169" s="13"/>
      <c r="AC1169" s="13"/>
      <c r="AD1169" s="13"/>
      <c r="AE1169" s="13"/>
      <c r="AT1169" s="244" t="s">
        <v>141</v>
      </c>
      <c r="AU1169" s="244" t="s">
        <v>85</v>
      </c>
      <c r="AV1169" s="13" t="s">
        <v>83</v>
      </c>
      <c r="AW1169" s="13" t="s">
        <v>32</v>
      </c>
      <c r="AX1169" s="13" t="s">
        <v>75</v>
      </c>
      <c r="AY1169" s="244" t="s">
        <v>133</v>
      </c>
    </row>
    <row r="1170" s="14" customFormat="1">
      <c r="A1170" s="14"/>
      <c r="B1170" s="245"/>
      <c r="C1170" s="246"/>
      <c r="D1170" s="236" t="s">
        <v>141</v>
      </c>
      <c r="E1170" s="247" t="s">
        <v>1</v>
      </c>
      <c r="F1170" s="248" t="s">
        <v>153</v>
      </c>
      <c r="G1170" s="246"/>
      <c r="H1170" s="249">
        <v>3</v>
      </c>
      <c r="I1170" s="250"/>
      <c r="J1170" s="246"/>
      <c r="K1170" s="246"/>
      <c r="L1170" s="251"/>
      <c r="M1170" s="252"/>
      <c r="N1170" s="253"/>
      <c r="O1170" s="253"/>
      <c r="P1170" s="253"/>
      <c r="Q1170" s="253"/>
      <c r="R1170" s="253"/>
      <c r="S1170" s="253"/>
      <c r="T1170" s="254"/>
      <c r="U1170" s="14"/>
      <c r="V1170" s="14"/>
      <c r="W1170" s="14"/>
      <c r="X1170" s="14"/>
      <c r="Y1170" s="14"/>
      <c r="Z1170" s="14"/>
      <c r="AA1170" s="14"/>
      <c r="AB1170" s="14"/>
      <c r="AC1170" s="14"/>
      <c r="AD1170" s="14"/>
      <c r="AE1170" s="14"/>
      <c r="AT1170" s="255" t="s">
        <v>141</v>
      </c>
      <c r="AU1170" s="255" t="s">
        <v>85</v>
      </c>
      <c r="AV1170" s="14" t="s">
        <v>85</v>
      </c>
      <c r="AW1170" s="14" t="s">
        <v>32</v>
      </c>
      <c r="AX1170" s="14" t="s">
        <v>75</v>
      </c>
      <c r="AY1170" s="255" t="s">
        <v>133</v>
      </c>
    </row>
    <row r="1171" s="13" customFormat="1">
      <c r="A1171" s="13"/>
      <c r="B1171" s="234"/>
      <c r="C1171" s="235"/>
      <c r="D1171" s="236" t="s">
        <v>141</v>
      </c>
      <c r="E1171" s="237" t="s">
        <v>1</v>
      </c>
      <c r="F1171" s="238" t="s">
        <v>1567</v>
      </c>
      <c r="G1171" s="235"/>
      <c r="H1171" s="237" t="s">
        <v>1</v>
      </c>
      <c r="I1171" s="239"/>
      <c r="J1171" s="235"/>
      <c r="K1171" s="235"/>
      <c r="L1171" s="240"/>
      <c r="M1171" s="241"/>
      <c r="N1171" s="242"/>
      <c r="O1171" s="242"/>
      <c r="P1171" s="242"/>
      <c r="Q1171" s="242"/>
      <c r="R1171" s="242"/>
      <c r="S1171" s="242"/>
      <c r="T1171" s="243"/>
      <c r="U1171" s="13"/>
      <c r="V1171" s="13"/>
      <c r="W1171" s="13"/>
      <c r="X1171" s="13"/>
      <c r="Y1171" s="13"/>
      <c r="Z1171" s="13"/>
      <c r="AA1171" s="13"/>
      <c r="AB1171" s="13"/>
      <c r="AC1171" s="13"/>
      <c r="AD1171" s="13"/>
      <c r="AE1171" s="13"/>
      <c r="AT1171" s="244" t="s">
        <v>141</v>
      </c>
      <c r="AU1171" s="244" t="s">
        <v>85</v>
      </c>
      <c r="AV1171" s="13" t="s">
        <v>83</v>
      </c>
      <c r="AW1171" s="13" t="s">
        <v>32</v>
      </c>
      <c r="AX1171" s="13" t="s">
        <v>75</v>
      </c>
      <c r="AY1171" s="244" t="s">
        <v>133</v>
      </c>
    </row>
    <row r="1172" s="14" customFormat="1">
      <c r="A1172" s="14"/>
      <c r="B1172" s="245"/>
      <c r="C1172" s="246"/>
      <c r="D1172" s="236" t="s">
        <v>141</v>
      </c>
      <c r="E1172" s="247" t="s">
        <v>1</v>
      </c>
      <c r="F1172" s="248" t="s">
        <v>139</v>
      </c>
      <c r="G1172" s="246"/>
      <c r="H1172" s="249">
        <v>4</v>
      </c>
      <c r="I1172" s="250"/>
      <c r="J1172" s="246"/>
      <c r="K1172" s="246"/>
      <c r="L1172" s="251"/>
      <c r="M1172" s="252"/>
      <c r="N1172" s="253"/>
      <c r="O1172" s="253"/>
      <c r="P1172" s="253"/>
      <c r="Q1172" s="253"/>
      <c r="R1172" s="253"/>
      <c r="S1172" s="253"/>
      <c r="T1172" s="254"/>
      <c r="U1172" s="14"/>
      <c r="V1172" s="14"/>
      <c r="W1172" s="14"/>
      <c r="X1172" s="14"/>
      <c r="Y1172" s="14"/>
      <c r="Z1172" s="14"/>
      <c r="AA1172" s="14"/>
      <c r="AB1172" s="14"/>
      <c r="AC1172" s="14"/>
      <c r="AD1172" s="14"/>
      <c r="AE1172" s="14"/>
      <c r="AT1172" s="255" t="s">
        <v>141</v>
      </c>
      <c r="AU1172" s="255" t="s">
        <v>85</v>
      </c>
      <c r="AV1172" s="14" t="s">
        <v>85</v>
      </c>
      <c r="AW1172" s="14" t="s">
        <v>32</v>
      </c>
      <c r="AX1172" s="14" t="s">
        <v>75</v>
      </c>
      <c r="AY1172" s="255" t="s">
        <v>133</v>
      </c>
    </row>
    <row r="1173" s="15" customFormat="1">
      <c r="A1173" s="15"/>
      <c r="B1173" s="256"/>
      <c r="C1173" s="257"/>
      <c r="D1173" s="236" t="s">
        <v>141</v>
      </c>
      <c r="E1173" s="258" t="s">
        <v>1</v>
      </c>
      <c r="F1173" s="259" t="s">
        <v>152</v>
      </c>
      <c r="G1173" s="257"/>
      <c r="H1173" s="260">
        <v>92</v>
      </c>
      <c r="I1173" s="261"/>
      <c r="J1173" s="257"/>
      <c r="K1173" s="257"/>
      <c r="L1173" s="262"/>
      <c r="M1173" s="263"/>
      <c r="N1173" s="264"/>
      <c r="O1173" s="264"/>
      <c r="P1173" s="264"/>
      <c r="Q1173" s="264"/>
      <c r="R1173" s="264"/>
      <c r="S1173" s="264"/>
      <c r="T1173" s="265"/>
      <c r="U1173" s="15"/>
      <c r="V1173" s="15"/>
      <c r="W1173" s="15"/>
      <c r="X1173" s="15"/>
      <c r="Y1173" s="15"/>
      <c r="Z1173" s="15"/>
      <c r="AA1173" s="15"/>
      <c r="AB1173" s="15"/>
      <c r="AC1173" s="15"/>
      <c r="AD1173" s="15"/>
      <c r="AE1173" s="15"/>
      <c r="AT1173" s="266" t="s">
        <v>141</v>
      </c>
      <c r="AU1173" s="266" t="s">
        <v>85</v>
      </c>
      <c r="AV1173" s="15" t="s">
        <v>139</v>
      </c>
      <c r="AW1173" s="15" t="s">
        <v>32</v>
      </c>
      <c r="AX1173" s="15" t="s">
        <v>83</v>
      </c>
      <c r="AY1173" s="266" t="s">
        <v>133</v>
      </c>
    </row>
    <row r="1174" s="2" customFormat="1" ht="16.5" customHeight="1">
      <c r="A1174" s="39"/>
      <c r="B1174" s="40"/>
      <c r="C1174" s="278" t="s">
        <v>1845</v>
      </c>
      <c r="D1174" s="278" t="s">
        <v>312</v>
      </c>
      <c r="E1174" s="279" t="s">
        <v>1846</v>
      </c>
      <c r="F1174" s="280" t="s">
        <v>1847</v>
      </c>
      <c r="G1174" s="281" t="s">
        <v>440</v>
      </c>
      <c r="H1174" s="282">
        <v>16</v>
      </c>
      <c r="I1174" s="283"/>
      <c r="J1174" s="284">
        <f>ROUND(I1174*H1174,2)</f>
        <v>0</v>
      </c>
      <c r="K1174" s="285"/>
      <c r="L1174" s="286"/>
      <c r="M1174" s="287" t="s">
        <v>1</v>
      </c>
      <c r="N1174" s="288" t="s">
        <v>40</v>
      </c>
      <c r="O1174" s="92"/>
      <c r="P1174" s="230">
        <f>O1174*H1174</f>
        <v>0</v>
      </c>
      <c r="Q1174" s="230">
        <v>0.0035000000000000001</v>
      </c>
      <c r="R1174" s="230">
        <f>Q1174*H1174</f>
        <v>0.056000000000000001</v>
      </c>
      <c r="S1174" s="230">
        <v>0</v>
      </c>
      <c r="T1174" s="231">
        <f>S1174*H1174</f>
        <v>0</v>
      </c>
      <c r="U1174" s="39"/>
      <c r="V1174" s="39"/>
      <c r="W1174" s="39"/>
      <c r="X1174" s="39"/>
      <c r="Y1174" s="39"/>
      <c r="Z1174" s="39"/>
      <c r="AA1174" s="39"/>
      <c r="AB1174" s="39"/>
      <c r="AC1174" s="39"/>
      <c r="AD1174" s="39"/>
      <c r="AE1174" s="39"/>
      <c r="AR1174" s="232" t="s">
        <v>187</v>
      </c>
      <c r="AT1174" s="232" t="s">
        <v>312</v>
      </c>
      <c r="AU1174" s="232" t="s">
        <v>85</v>
      </c>
      <c r="AY1174" s="18" t="s">
        <v>133</v>
      </c>
      <c r="BE1174" s="233">
        <f>IF(N1174="základní",J1174,0)</f>
        <v>0</v>
      </c>
      <c r="BF1174" s="233">
        <f>IF(N1174="snížená",J1174,0)</f>
        <v>0</v>
      </c>
      <c r="BG1174" s="233">
        <f>IF(N1174="zákl. přenesená",J1174,0)</f>
        <v>0</v>
      </c>
      <c r="BH1174" s="233">
        <f>IF(N1174="sníž. přenesená",J1174,0)</f>
        <v>0</v>
      </c>
      <c r="BI1174" s="233">
        <f>IF(N1174="nulová",J1174,0)</f>
        <v>0</v>
      </c>
      <c r="BJ1174" s="18" t="s">
        <v>83</v>
      </c>
      <c r="BK1174" s="233">
        <f>ROUND(I1174*H1174,2)</f>
        <v>0</v>
      </c>
      <c r="BL1174" s="18" t="s">
        <v>139</v>
      </c>
      <c r="BM1174" s="232" t="s">
        <v>1848</v>
      </c>
    </row>
    <row r="1175" s="14" customFormat="1">
      <c r="A1175" s="14"/>
      <c r="B1175" s="245"/>
      <c r="C1175" s="246"/>
      <c r="D1175" s="236" t="s">
        <v>141</v>
      </c>
      <c r="E1175" s="247" t="s">
        <v>1</v>
      </c>
      <c r="F1175" s="248" t="s">
        <v>241</v>
      </c>
      <c r="G1175" s="246"/>
      <c r="H1175" s="249">
        <v>16</v>
      </c>
      <c r="I1175" s="250"/>
      <c r="J1175" s="246"/>
      <c r="K1175" s="246"/>
      <c r="L1175" s="251"/>
      <c r="M1175" s="252"/>
      <c r="N1175" s="253"/>
      <c r="O1175" s="253"/>
      <c r="P1175" s="253"/>
      <c r="Q1175" s="253"/>
      <c r="R1175" s="253"/>
      <c r="S1175" s="253"/>
      <c r="T1175" s="254"/>
      <c r="U1175" s="14"/>
      <c r="V1175" s="14"/>
      <c r="W1175" s="14"/>
      <c r="X1175" s="14"/>
      <c r="Y1175" s="14"/>
      <c r="Z1175" s="14"/>
      <c r="AA1175" s="14"/>
      <c r="AB1175" s="14"/>
      <c r="AC1175" s="14"/>
      <c r="AD1175" s="14"/>
      <c r="AE1175" s="14"/>
      <c r="AT1175" s="255" t="s">
        <v>141</v>
      </c>
      <c r="AU1175" s="255" t="s">
        <v>85</v>
      </c>
      <c r="AV1175" s="14" t="s">
        <v>85</v>
      </c>
      <c r="AW1175" s="14" t="s">
        <v>32</v>
      </c>
      <c r="AX1175" s="14" t="s">
        <v>83</v>
      </c>
      <c r="AY1175" s="255" t="s">
        <v>133</v>
      </c>
    </row>
    <row r="1176" s="2" customFormat="1" ht="16.5" customHeight="1">
      <c r="A1176" s="39"/>
      <c r="B1176" s="40"/>
      <c r="C1176" s="278" t="s">
        <v>1849</v>
      </c>
      <c r="D1176" s="278" t="s">
        <v>312</v>
      </c>
      <c r="E1176" s="279" t="s">
        <v>1850</v>
      </c>
      <c r="F1176" s="280" t="s">
        <v>1851</v>
      </c>
      <c r="G1176" s="281" t="s">
        <v>440</v>
      </c>
      <c r="H1176" s="282">
        <v>56</v>
      </c>
      <c r="I1176" s="283"/>
      <c r="J1176" s="284">
        <f>ROUND(I1176*H1176,2)</f>
        <v>0</v>
      </c>
      <c r="K1176" s="285"/>
      <c r="L1176" s="286"/>
      <c r="M1176" s="287" t="s">
        <v>1</v>
      </c>
      <c r="N1176" s="288" t="s">
        <v>40</v>
      </c>
      <c r="O1176" s="92"/>
      <c r="P1176" s="230">
        <f>O1176*H1176</f>
        <v>0</v>
      </c>
      <c r="Q1176" s="230">
        <v>0.0035000000000000001</v>
      </c>
      <c r="R1176" s="230">
        <f>Q1176*H1176</f>
        <v>0.19600000000000001</v>
      </c>
      <c r="S1176" s="230">
        <v>0</v>
      </c>
      <c r="T1176" s="231">
        <f>S1176*H1176</f>
        <v>0</v>
      </c>
      <c r="U1176" s="39"/>
      <c r="V1176" s="39"/>
      <c r="W1176" s="39"/>
      <c r="X1176" s="39"/>
      <c r="Y1176" s="39"/>
      <c r="Z1176" s="39"/>
      <c r="AA1176" s="39"/>
      <c r="AB1176" s="39"/>
      <c r="AC1176" s="39"/>
      <c r="AD1176" s="39"/>
      <c r="AE1176" s="39"/>
      <c r="AR1176" s="232" t="s">
        <v>187</v>
      </c>
      <c r="AT1176" s="232" t="s">
        <v>312</v>
      </c>
      <c r="AU1176" s="232" t="s">
        <v>85</v>
      </c>
      <c r="AY1176" s="18" t="s">
        <v>133</v>
      </c>
      <c r="BE1176" s="233">
        <f>IF(N1176="základní",J1176,0)</f>
        <v>0</v>
      </c>
      <c r="BF1176" s="233">
        <f>IF(N1176="snížená",J1176,0)</f>
        <v>0</v>
      </c>
      <c r="BG1176" s="233">
        <f>IF(N1176="zákl. přenesená",J1176,0)</f>
        <v>0</v>
      </c>
      <c r="BH1176" s="233">
        <f>IF(N1176="sníž. přenesená",J1176,0)</f>
        <v>0</v>
      </c>
      <c r="BI1176" s="233">
        <f>IF(N1176="nulová",J1176,0)</f>
        <v>0</v>
      </c>
      <c r="BJ1176" s="18" t="s">
        <v>83</v>
      </c>
      <c r="BK1176" s="233">
        <f>ROUND(I1176*H1176,2)</f>
        <v>0</v>
      </c>
      <c r="BL1176" s="18" t="s">
        <v>139</v>
      </c>
      <c r="BM1176" s="232" t="s">
        <v>1852</v>
      </c>
    </row>
    <row r="1177" s="14" customFormat="1">
      <c r="A1177" s="14"/>
      <c r="B1177" s="245"/>
      <c r="C1177" s="246"/>
      <c r="D1177" s="236" t="s">
        <v>141</v>
      </c>
      <c r="E1177" s="247" t="s">
        <v>1</v>
      </c>
      <c r="F1177" s="248" t="s">
        <v>466</v>
      </c>
      <c r="G1177" s="246"/>
      <c r="H1177" s="249">
        <v>56</v>
      </c>
      <c r="I1177" s="250"/>
      <c r="J1177" s="246"/>
      <c r="K1177" s="246"/>
      <c r="L1177" s="251"/>
      <c r="M1177" s="252"/>
      <c r="N1177" s="253"/>
      <c r="O1177" s="253"/>
      <c r="P1177" s="253"/>
      <c r="Q1177" s="253"/>
      <c r="R1177" s="253"/>
      <c r="S1177" s="253"/>
      <c r="T1177" s="254"/>
      <c r="U1177" s="14"/>
      <c r="V1177" s="14"/>
      <c r="W1177" s="14"/>
      <c r="X1177" s="14"/>
      <c r="Y1177" s="14"/>
      <c r="Z1177" s="14"/>
      <c r="AA1177" s="14"/>
      <c r="AB1177" s="14"/>
      <c r="AC1177" s="14"/>
      <c r="AD1177" s="14"/>
      <c r="AE1177" s="14"/>
      <c r="AT1177" s="255" t="s">
        <v>141</v>
      </c>
      <c r="AU1177" s="255" t="s">
        <v>85</v>
      </c>
      <c r="AV1177" s="14" t="s">
        <v>85</v>
      </c>
      <c r="AW1177" s="14" t="s">
        <v>32</v>
      </c>
      <c r="AX1177" s="14" t="s">
        <v>83</v>
      </c>
      <c r="AY1177" s="255" t="s">
        <v>133</v>
      </c>
    </row>
    <row r="1178" s="2" customFormat="1" ht="16.5" customHeight="1">
      <c r="A1178" s="39"/>
      <c r="B1178" s="40"/>
      <c r="C1178" s="278" t="s">
        <v>1853</v>
      </c>
      <c r="D1178" s="278" t="s">
        <v>312</v>
      </c>
      <c r="E1178" s="279" t="s">
        <v>1854</v>
      </c>
      <c r="F1178" s="280" t="s">
        <v>1855</v>
      </c>
      <c r="G1178" s="281" t="s">
        <v>440</v>
      </c>
      <c r="H1178" s="282">
        <v>21</v>
      </c>
      <c r="I1178" s="283"/>
      <c r="J1178" s="284">
        <f>ROUND(I1178*H1178,2)</f>
        <v>0</v>
      </c>
      <c r="K1178" s="285"/>
      <c r="L1178" s="286"/>
      <c r="M1178" s="287" t="s">
        <v>1</v>
      </c>
      <c r="N1178" s="288" t="s">
        <v>40</v>
      </c>
      <c r="O1178" s="92"/>
      <c r="P1178" s="230">
        <f>O1178*H1178</f>
        <v>0</v>
      </c>
      <c r="Q1178" s="230">
        <v>0.0040000000000000001</v>
      </c>
      <c r="R1178" s="230">
        <f>Q1178*H1178</f>
        <v>0.084000000000000005</v>
      </c>
      <c r="S1178" s="230">
        <v>0</v>
      </c>
      <c r="T1178" s="231">
        <f>S1178*H1178</f>
        <v>0</v>
      </c>
      <c r="U1178" s="39"/>
      <c r="V1178" s="39"/>
      <c r="W1178" s="39"/>
      <c r="X1178" s="39"/>
      <c r="Y1178" s="39"/>
      <c r="Z1178" s="39"/>
      <c r="AA1178" s="39"/>
      <c r="AB1178" s="39"/>
      <c r="AC1178" s="39"/>
      <c r="AD1178" s="39"/>
      <c r="AE1178" s="39"/>
      <c r="AR1178" s="232" t="s">
        <v>187</v>
      </c>
      <c r="AT1178" s="232" t="s">
        <v>312</v>
      </c>
      <c r="AU1178" s="232" t="s">
        <v>85</v>
      </c>
      <c r="AY1178" s="18" t="s">
        <v>133</v>
      </c>
      <c r="BE1178" s="233">
        <f>IF(N1178="základní",J1178,0)</f>
        <v>0</v>
      </c>
      <c r="BF1178" s="233">
        <f>IF(N1178="snížená",J1178,0)</f>
        <v>0</v>
      </c>
      <c r="BG1178" s="233">
        <f>IF(N1178="zákl. přenesená",J1178,0)</f>
        <v>0</v>
      </c>
      <c r="BH1178" s="233">
        <f>IF(N1178="sníž. přenesená",J1178,0)</f>
        <v>0</v>
      </c>
      <c r="BI1178" s="233">
        <f>IF(N1178="nulová",J1178,0)</f>
        <v>0</v>
      </c>
      <c r="BJ1178" s="18" t="s">
        <v>83</v>
      </c>
      <c r="BK1178" s="233">
        <f>ROUND(I1178*H1178,2)</f>
        <v>0</v>
      </c>
      <c r="BL1178" s="18" t="s">
        <v>139</v>
      </c>
      <c r="BM1178" s="232" t="s">
        <v>1856</v>
      </c>
    </row>
    <row r="1179" s="14" customFormat="1">
      <c r="A1179" s="14"/>
      <c r="B1179" s="245"/>
      <c r="C1179" s="246"/>
      <c r="D1179" s="236" t="s">
        <v>141</v>
      </c>
      <c r="E1179" s="247" t="s">
        <v>1</v>
      </c>
      <c r="F1179" s="248" t="s">
        <v>7</v>
      </c>
      <c r="G1179" s="246"/>
      <c r="H1179" s="249">
        <v>21</v>
      </c>
      <c r="I1179" s="250"/>
      <c r="J1179" s="246"/>
      <c r="K1179" s="246"/>
      <c r="L1179" s="251"/>
      <c r="M1179" s="252"/>
      <c r="N1179" s="253"/>
      <c r="O1179" s="253"/>
      <c r="P1179" s="253"/>
      <c r="Q1179" s="253"/>
      <c r="R1179" s="253"/>
      <c r="S1179" s="253"/>
      <c r="T1179" s="254"/>
      <c r="U1179" s="14"/>
      <c r="V1179" s="14"/>
      <c r="W1179" s="14"/>
      <c r="X1179" s="14"/>
      <c r="Y1179" s="14"/>
      <c r="Z1179" s="14"/>
      <c r="AA1179" s="14"/>
      <c r="AB1179" s="14"/>
      <c r="AC1179" s="14"/>
      <c r="AD1179" s="14"/>
      <c r="AE1179" s="14"/>
      <c r="AT1179" s="255" t="s">
        <v>141</v>
      </c>
      <c r="AU1179" s="255" t="s">
        <v>85</v>
      </c>
      <c r="AV1179" s="14" t="s">
        <v>85</v>
      </c>
      <c r="AW1179" s="14" t="s">
        <v>32</v>
      </c>
      <c r="AX1179" s="14" t="s">
        <v>83</v>
      </c>
      <c r="AY1179" s="255" t="s">
        <v>133</v>
      </c>
    </row>
    <row r="1180" s="2" customFormat="1" ht="16.5" customHeight="1">
      <c r="A1180" s="39"/>
      <c r="B1180" s="40"/>
      <c r="C1180" s="278" t="s">
        <v>1857</v>
      </c>
      <c r="D1180" s="278" t="s">
        <v>312</v>
      </c>
      <c r="E1180" s="279" t="s">
        <v>547</v>
      </c>
      <c r="F1180" s="280" t="s">
        <v>548</v>
      </c>
      <c r="G1180" s="281" t="s">
        <v>440</v>
      </c>
      <c r="H1180" s="282">
        <v>92</v>
      </c>
      <c r="I1180" s="283"/>
      <c r="J1180" s="284">
        <f>ROUND(I1180*H1180,2)</f>
        <v>0</v>
      </c>
      <c r="K1180" s="285"/>
      <c r="L1180" s="286"/>
      <c r="M1180" s="287" t="s">
        <v>1</v>
      </c>
      <c r="N1180" s="288" t="s">
        <v>40</v>
      </c>
      <c r="O1180" s="92"/>
      <c r="P1180" s="230">
        <f>O1180*H1180</f>
        <v>0</v>
      </c>
      <c r="Q1180" s="230">
        <v>0.013299999999999999</v>
      </c>
      <c r="R1180" s="230">
        <f>Q1180*H1180</f>
        <v>1.2236</v>
      </c>
      <c r="S1180" s="230">
        <v>0</v>
      </c>
      <c r="T1180" s="231">
        <f>S1180*H1180</f>
        <v>0</v>
      </c>
      <c r="U1180" s="39"/>
      <c r="V1180" s="39"/>
      <c r="W1180" s="39"/>
      <c r="X1180" s="39"/>
      <c r="Y1180" s="39"/>
      <c r="Z1180" s="39"/>
      <c r="AA1180" s="39"/>
      <c r="AB1180" s="39"/>
      <c r="AC1180" s="39"/>
      <c r="AD1180" s="39"/>
      <c r="AE1180" s="39"/>
      <c r="AR1180" s="232" t="s">
        <v>187</v>
      </c>
      <c r="AT1180" s="232" t="s">
        <v>312</v>
      </c>
      <c r="AU1180" s="232" t="s">
        <v>85</v>
      </c>
      <c r="AY1180" s="18" t="s">
        <v>133</v>
      </c>
      <c r="BE1180" s="233">
        <f>IF(N1180="základní",J1180,0)</f>
        <v>0</v>
      </c>
      <c r="BF1180" s="233">
        <f>IF(N1180="snížená",J1180,0)</f>
        <v>0</v>
      </c>
      <c r="BG1180" s="233">
        <f>IF(N1180="zákl. přenesená",J1180,0)</f>
        <v>0</v>
      </c>
      <c r="BH1180" s="233">
        <f>IF(N1180="sníž. přenesená",J1180,0)</f>
        <v>0</v>
      </c>
      <c r="BI1180" s="233">
        <f>IF(N1180="nulová",J1180,0)</f>
        <v>0</v>
      </c>
      <c r="BJ1180" s="18" t="s">
        <v>83</v>
      </c>
      <c r="BK1180" s="233">
        <f>ROUND(I1180*H1180,2)</f>
        <v>0</v>
      </c>
      <c r="BL1180" s="18" t="s">
        <v>139</v>
      </c>
      <c r="BM1180" s="232" t="s">
        <v>1858</v>
      </c>
    </row>
    <row r="1181" s="14" customFormat="1">
      <c r="A1181" s="14"/>
      <c r="B1181" s="245"/>
      <c r="C1181" s="246"/>
      <c r="D1181" s="236" t="s">
        <v>141</v>
      </c>
      <c r="E1181" s="247" t="s">
        <v>1</v>
      </c>
      <c r="F1181" s="248" t="s">
        <v>1638</v>
      </c>
      <c r="G1181" s="246"/>
      <c r="H1181" s="249">
        <v>92</v>
      </c>
      <c r="I1181" s="250"/>
      <c r="J1181" s="246"/>
      <c r="K1181" s="246"/>
      <c r="L1181" s="251"/>
      <c r="M1181" s="252"/>
      <c r="N1181" s="253"/>
      <c r="O1181" s="253"/>
      <c r="P1181" s="253"/>
      <c r="Q1181" s="253"/>
      <c r="R1181" s="253"/>
      <c r="S1181" s="253"/>
      <c r="T1181" s="254"/>
      <c r="U1181" s="14"/>
      <c r="V1181" s="14"/>
      <c r="W1181" s="14"/>
      <c r="X1181" s="14"/>
      <c r="Y1181" s="14"/>
      <c r="Z1181" s="14"/>
      <c r="AA1181" s="14"/>
      <c r="AB1181" s="14"/>
      <c r="AC1181" s="14"/>
      <c r="AD1181" s="14"/>
      <c r="AE1181" s="14"/>
      <c r="AT1181" s="255" t="s">
        <v>141</v>
      </c>
      <c r="AU1181" s="255" t="s">
        <v>85</v>
      </c>
      <c r="AV1181" s="14" t="s">
        <v>85</v>
      </c>
      <c r="AW1181" s="14" t="s">
        <v>32</v>
      </c>
      <c r="AX1181" s="14" t="s">
        <v>83</v>
      </c>
      <c r="AY1181" s="255" t="s">
        <v>133</v>
      </c>
    </row>
    <row r="1182" s="2" customFormat="1" ht="16.5" customHeight="1">
      <c r="A1182" s="39"/>
      <c r="B1182" s="40"/>
      <c r="C1182" s="278" t="s">
        <v>1859</v>
      </c>
      <c r="D1182" s="278" t="s">
        <v>312</v>
      </c>
      <c r="E1182" s="279" t="s">
        <v>551</v>
      </c>
      <c r="F1182" s="280" t="s">
        <v>552</v>
      </c>
      <c r="G1182" s="281" t="s">
        <v>440</v>
      </c>
      <c r="H1182" s="282">
        <v>92</v>
      </c>
      <c r="I1182" s="283"/>
      <c r="J1182" s="284">
        <f>ROUND(I1182*H1182,2)</f>
        <v>0</v>
      </c>
      <c r="K1182" s="285"/>
      <c r="L1182" s="286"/>
      <c r="M1182" s="287" t="s">
        <v>1</v>
      </c>
      <c r="N1182" s="288" t="s">
        <v>40</v>
      </c>
      <c r="O1182" s="92"/>
      <c r="P1182" s="230">
        <f>O1182*H1182</f>
        <v>0</v>
      </c>
      <c r="Q1182" s="230">
        <v>0.00089999999999999998</v>
      </c>
      <c r="R1182" s="230">
        <f>Q1182*H1182</f>
        <v>0.082799999999999999</v>
      </c>
      <c r="S1182" s="230">
        <v>0</v>
      </c>
      <c r="T1182" s="231">
        <f>S1182*H1182</f>
        <v>0</v>
      </c>
      <c r="U1182" s="39"/>
      <c r="V1182" s="39"/>
      <c r="W1182" s="39"/>
      <c r="X1182" s="39"/>
      <c r="Y1182" s="39"/>
      <c r="Z1182" s="39"/>
      <c r="AA1182" s="39"/>
      <c r="AB1182" s="39"/>
      <c r="AC1182" s="39"/>
      <c r="AD1182" s="39"/>
      <c r="AE1182" s="39"/>
      <c r="AR1182" s="232" t="s">
        <v>187</v>
      </c>
      <c r="AT1182" s="232" t="s">
        <v>312</v>
      </c>
      <c r="AU1182" s="232" t="s">
        <v>85</v>
      </c>
      <c r="AY1182" s="18" t="s">
        <v>133</v>
      </c>
      <c r="BE1182" s="233">
        <f>IF(N1182="základní",J1182,0)</f>
        <v>0</v>
      </c>
      <c r="BF1182" s="233">
        <f>IF(N1182="snížená",J1182,0)</f>
        <v>0</v>
      </c>
      <c r="BG1182" s="233">
        <f>IF(N1182="zákl. přenesená",J1182,0)</f>
        <v>0</v>
      </c>
      <c r="BH1182" s="233">
        <f>IF(N1182="sníž. přenesená",J1182,0)</f>
        <v>0</v>
      </c>
      <c r="BI1182" s="233">
        <f>IF(N1182="nulová",J1182,0)</f>
        <v>0</v>
      </c>
      <c r="BJ1182" s="18" t="s">
        <v>83</v>
      </c>
      <c r="BK1182" s="233">
        <f>ROUND(I1182*H1182,2)</f>
        <v>0</v>
      </c>
      <c r="BL1182" s="18" t="s">
        <v>139</v>
      </c>
      <c r="BM1182" s="232" t="s">
        <v>1860</v>
      </c>
    </row>
    <row r="1183" s="14" customFormat="1">
      <c r="A1183" s="14"/>
      <c r="B1183" s="245"/>
      <c r="C1183" s="246"/>
      <c r="D1183" s="236" t="s">
        <v>141</v>
      </c>
      <c r="E1183" s="247" t="s">
        <v>1</v>
      </c>
      <c r="F1183" s="248" t="s">
        <v>1638</v>
      </c>
      <c r="G1183" s="246"/>
      <c r="H1183" s="249">
        <v>92</v>
      </c>
      <c r="I1183" s="250"/>
      <c r="J1183" s="246"/>
      <c r="K1183" s="246"/>
      <c r="L1183" s="251"/>
      <c r="M1183" s="252"/>
      <c r="N1183" s="253"/>
      <c r="O1183" s="253"/>
      <c r="P1183" s="253"/>
      <c r="Q1183" s="253"/>
      <c r="R1183" s="253"/>
      <c r="S1183" s="253"/>
      <c r="T1183" s="254"/>
      <c r="U1183" s="14"/>
      <c r="V1183" s="14"/>
      <c r="W1183" s="14"/>
      <c r="X1183" s="14"/>
      <c r="Y1183" s="14"/>
      <c r="Z1183" s="14"/>
      <c r="AA1183" s="14"/>
      <c r="AB1183" s="14"/>
      <c r="AC1183" s="14"/>
      <c r="AD1183" s="14"/>
      <c r="AE1183" s="14"/>
      <c r="AT1183" s="255" t="s">
        <v>141</v>
      </c>
      <c r="AU1183" s="255" t="s">
        <v>85</v>
      </c>
      <c r="AV1183" s="14" t="s">
        <v>85</v>
      </c>
      <c r="AW1183" s="14" t="s">
        <v>32</v>
      </c>
      <c r="AX1183" s="14" t="s">
        <v>83</v>
      </c>
      <c r="AY1183" s="255" t="s">
        <v>133</v>
      </c>
    </row>
    <row r="1184" s="2" customFormat="1" ht="16.5" customHeight="1">
      <c r="A1184" s="39"/>
      <c r="B1184" s="40"/>
      <c r="C1184" s="220" t="s">
        <v>1861</v>
      </c>
      <c r="D1184" s="220" t="s">
        <v>135</v>
      </c>
      <c r="E1184" s="221" t="s">
        <v>555</v>
      </c>
      <c r="F1184" s="222" t="s">
        <v>556</v>
      </c>
      <c r="G1184" s="223" t="s">
        <v>440</v>
      </c>
      <c r="H1184" s="224">
        <v>43</v>
      </c>
      <c r="I1184" s="225"/>
      <c r="J1184" s="226">
        <f>ROUND(I1184*H1184,2)</f>
        <v>0</v>
      </c>
      <c r="K1184" s="227"/>
      <c r="L1184" s="45"/>
      <c r="M1184" s="228" t="s">
        <v>1</v>
      </c>
      <c r="N1184" s="229" t="s">
        <v>40</v>
      </c>
      <c r="O1184" s="92"/>
      <c r="P1184" s="230">
        <f>O1184*H1184</f>
        <v>0</v>
      </c>
      <c r="Q1184" s="230">
        <v>0.32906000000000002</v>
      </c>
      <c r="R1184" s="230">
        <f>Q1184*H1184</f>
        <v>14.14958</v>
      </c>
      <c r="S1184" s="230">
        <v>0</v>
      </c>
      <c r="T1184" s="231">
        <f>S1184*H1184</f>
        <v>0</v>
      </c>
      <c r="U1184" s="39"/>
      <c r="V1184" s="39"/>
      <c r="W1184" s="39"/>
      <c r="X1184" s="39"/>
      <c r="Y1184" s="39"/>
      <c r="Z1184" s="39"/>
      <c r="AA1184" s="39"/>
      <c r="AB1184" s="39"/>
      <c r="AC1184" s="39"/>
      <c r="AD1184" s="39"/>
      <c r="AE1184" s="39"/>
      <c r="AR1184" s="232" t="s">
        <v>139</v>
      </c>
      <c r="AT1184" s="232" t="s">
        <v>135</v>
      </c>
      <c r="AU1184" s="232" t="s">
        <v>85</v>
      </c>
      <c r="AY1184" s="18" t="s">
        <v>133</v>
      </c>
      <c r="BE1184" s="233">
        <f>IF(N1184="základní",J1184,0)</f>
        <v>0</v>
      </c>
      <c r="BF1184" s="233">
        <f>IF(N1184="snížená",J1184,0)</f>
        <v>0</v>
      </c>
      <c r="BG1184" s="233">
        <f>IF(N1184="zákl. přenesená",J1184,0)</f>
        <v>0</v>
      </c>
      <c r="BH1184" s="233">
        <f>IF(N1184="sníž. přenesená",J1184,0)</f>
        <v>0</v>
      </c>
      <c r="BI1184" s="233">
        <f>IF(N1184="nulová",J1184,0)</f>
        <v>0</v>
      </c>
      <c r="BJ1184" s="18" t="s">
        <v>83</v>
      </c>
      <c r="BK1184" s="233">
        <f>ROUND(I1184*H1184,2)</f>
        <v>0</v>
      </c>
      <c r="BL1184" s="18" t="s">
        <v>139</v>
      </c>
      <c r="BM1184" s="232" t="s">
        <v>1862</v>
      </c>
    </row>
    <row r="1185" s="13" customFormat="1">
      <c r="A1185" s="13"/>
      <c r="B1185" s="234"/>
      <c r="C1185" s="235"/>
      <c r="D1185" s="236" t="s">
        <v>141</v>
      </c>
      <c r="E1185" s="237" t="s">
        <v>1</v>
      </c>
      <c r="F1185" s="238" t="s">
        <v>1545</v>
      </c>
      <c r="G1185" s="235"/>
      <c r="H1185" s="237" t="s">
        <v>1</v>
      </c>
      <c r="I1185" s="239"/>
      <c r="J1185" s="235"/>
      <c r="K1185" s="235"/>
      <c r="L1185" s="240"/>
      <c r="M1185" s="241"/>
      <c r="N1185" s="242"/>
      <c r="O1185" s="242"/>
      <c r="P1185" s="242"/>
      <c r="Q1185" s="242"/>
      <c r="R1185" s="242"/>
      <c r="S1185" s="242"/>
      <c r="T1185" s="243"/>
      <c r="U1185" s="13"/>
      <c r="V1185" s="13"/>
      <c r="W1185" s="13"/>
      <c r="X1185" s="13"/>
      <c r="Y1185" s="13"/>
      <c r="Z1185" s="13"/>
      <c r="AA1185" s="13"/>
      <c r="AB1185" s="13"/>
      <c r="AC1185" s="13"/>
      <c r="AD1185" s="13"/>
      <c r="AE1185" s="13"/>
      <c r="AT1185" s="244" t="s">
        <v>141</v>
      </c>
      <c r="AU1185" s="244" t="s">
        <v>85</v>
      </c>
      <c r="AV1185" s="13" t="s">
        <v>83</v>
      </c>
      <c r="AW1185" s="13" t="s">
        <v>32</v>
      </c>
      <c r="AX1185" s="13" t="s">
        <v>75</v>
      </c>
      <c r="AY1185" s="244" t="s">
        <v>133</v>
      </c>
    </row>
    <row r="1186" s="14" customFormat="1">
      <c r="A1186" s="14"/>
      <c r="B1186" s="245"/>
      <c r="C1186" s="246"/>
      <c r="D1186" s="236" t="s">
        <v>141</v>
      </c>
      <c r="E1186" s="247" t="s">
        <v>1</v>
      </c>
      <c r="F1186" s="248" t="s">
        <v>194</v>
      </c>
      <c r="G1186" s="246"/>
      <c r="H1186" s="249">
        <v>9</v>
      </c>
      <c r="I1186" s="250"/>
      <c r="J1186" s="246"/>
      <c r="K1186" s="246"/>
      <c r="L1186" s="251"/>
      <c r="M1186" s="252"/>
      <c r="N1186" s="253"/>
      <c r="O1186" s="253"/>
      <c r="P1186" s="253"/>
      <c r="Q1186" s="253"/>
      <c r="R1186" s="253"/>
      <c r="S1186" s="253"/>
      <c r="T1186" s="254"/>
      <c r="U1186" s="14"/>
      <c r="V1186" s="14"/>
      <c r="W1186" s="14"/>
      <c r="X1186" s="14"/>
      <c r="Y1186" s="14"/>
      <c r="Z1186" s="14"/>
      <c r="AA1186" s="14"/>
      <c r="AB1186" s="14"/>
      <c r="AC1186" s="14"/>
      <c r="AD1186" s="14"/>
      <c r="AE1186" s="14"/>
      <c r="AT1186" s="255" t="s">
        <v>141</v>
      </c>
      <c r="AU1186" s="255" t="s">
        <v>85</v>
      </c>
      <c r="AV1186" s="14" t="s">
        <v>85</v>
      </c>
      <c r="AW1186" s="14" t="s">
        <v>32</v>
      </c>
      <c r="AX1186" s="14" t="s">
        <v>75</v>
      </c>
      <c r="AY1186" s="255" t="s">
        <v>133</v>
      </c>
    </row>
    <row r="1187" s="13" customFormat="1">
      <c r="A1187" s="13"/>
      <c r="B1187" s="234"/>
      <c r="C1187" s="235"/>
      <c r="D1187" s="236" t="s">
        <v>141</v>
      </c>
      <c r="E1187" s="237" t="s">
        <v>1</v>
      </c>
      <c r="F1187" s="238" t="s">
        <v>1547</v>
      </c>
      <c r="G1187" s="235"/>
      <c r="H1187" s="237" t="s">
        <v>1</v>
      </c>
      <c r="I1187" s="239"/>
      <c r="J1187" s="235"/>
      <c r="K1187" s="235"/>
      <c r="L1187" s="240"/>
      <c r="M1187" s="241"/>
      <c r="N1187" s="242"/>
      <c r="O1187" s="242"/>
      <c r="P1187" s="242"/>
      <c r="Q1187" s="242"/>
      <c r="R1187" s="242"/>
      <c r="S1187" s="242"/>
      <c r="T1187" s="243"/>
      <c r="U1187" s="13"/>
      <c r="V1187" s="13"/>
      <c r="W1187" s="13"/>
      <c r="X1187" s="13"/>
      <c r="Y1187" s="13"/>
      <c r="Z1187" s="13"/>
      <c r="AA1187" s="13"/>
      <c r="AB1187" s="13"/>
      <c r="AC1187" s="13"/>
      <c r="AD1187" s="13"/>
      <c r="AE1187" s="13"/>
      <c r="AT1187" s="244" t="s">
        <v>141</v>
      </c>
      <c r="AU1187" s="244" t="s">
        <v>85</v>
      </c>
      <c r="AV1187" s="13" t="s">
        <v>83</v>
      </c>
      <c r="AW1187" s="13" t="s">
        <v>32</v>
      </c>
      <c r="AX1187" s="13" t="s">
        <v>75</v>
      </c>
      <c r="AY1187" s="244" t="s">
        <v>133</v>
      </c>
    </row>
    <row r="1188" s="14" customFormat="1">
      <c r="A1188" s="14"/>
      <c r="B1188" s="245"/>
      <c r="C1188" s="246"/>
      <c r="D1188" s="236" t="s">
        <v>141</v>
      </c>
      <c r="E1188" s="247" t="s">
        <v>1</v>
      </c>
      <c r="F1188" s="248" t="s">
        <v>85</v>
      </c>
      <c r="G1188" s="246"/>
      <c r="H1188" s="249">
        <v>2</v>
      </c>
      <c r="I1188" s="250"/>
      <c r="J1188" s="246"/>
      <c r="K1188" s="246"/>
      <c r="L1188" s="251"/>
      <c r="M1188" s="252"/>
      <c r="N1188" s="253"/>
      <c r="O1188" s="253"/>
      <c r="P1188" s="253"/>
      <c r="Q1188" s="253"/>
      <c r="R1188" s="253"/>
      <c r="S1188" s="253"/>
      <c r="T1188" s="254"/>
      <c r="U1188" s="14"/>
      <c r="V1188" s="14"/>
      <c r="W1188" s="14"/>
      <c r="X1188" s="14"/>
      <c r="Y1188" s="14"/>
      <c r="Z1188" s="14"/>
      <c r="AA1188" s="14"/>
      <c r="AB1188" s="14"/>
      <c r="AC1188" s="14"/>
      <c r="AD1188" s="14"/>
      <c r="AE1188" s="14"/>
      <c r="AT1188" s="255" t="s">
        <v>141</v>
      </c>
      <c r="AU1188" s="255" t="s">
        <v>85</v>
      </c>
      <c r="AV1188" s="14" t="s">
        <v>85</v>
      </c>
      <c r="AW1188" s="14" t="s">
        <v>32</v>
      </c>
      <c r="AX1188" s="14" t="s">
        <v>75</v>
      </c>
      <c r="AY1188" s="255" t="s">
        <v>133</v>
      </c>
    </row>
    <row r="1189" s="13" customFormat="1">
      <c r="A1189" s="13"/>
      <c r="B1189" s="234"/>
      <c r="C1189" s="235"/>
      <c r="D1189" s="236" t="s">
        <v>141</v>
      </c>
      <c r="E1189" s="237" t="s">
        <v>1</v>
      </c>
      <c r="F1189" s="238" t="s">
        <v>1549</v>
      </c>
      <c r="G1189" s="235"/>
      <c r="H1189" s="237" t="s">
        <v>1</v>
      </c>
      <c r="I1189" s="239"/>
      <c r="J1189" s="235"/>
      <c r="K1189" s="235"/>
      <c r="L1189" s="240"/>
      <c r="M1189" s="241"/>
      <c r="N1189" s="242"/>
      <c r="O1189" s="242"/>
      <c r="P1189" s="242"/>
      <c r="Q1189" s="242"/>
      <c r="R1189" s="242"/>
      <c r="S1189" s="242"/>
      <c r="T1189" s="243"/>
      <c r="U1189" s="13"/>
      <c r="V1189" s="13"/>
      <c r="W1189" s="13"/>
      <c r="X1189" s="13"/>
      <c r="Y1189" s="13"/>
      <c r="Z1189" s="13"/>
      <c r="AA1189" s="13"/>
      <c r="AB1189" s="13"/>
      <c r="AC1189" s="13"/>
      <c r="AD1189" s="13"/>
      <c r="AE1189" s="13"/>
      <c r="AT1189" s="244" t="s">
        <v>141</v>
      </c>
      <c r="AU1189" s="244" t="s">
        <v>85</v>
      </c>
      <c r="AV1189" s="13" t="s">
        <v>83</v>
      </c>
      <c r="AW1189" s="13" t="s">
        <v>32</v>
      </c>
      <c r="AX1189" s="13" t="s">
        <v>75</v>
      </c>
      <c r="AY1189" s="244" t="s">
        <v>133</v>
      </c>
    </row>
    <row r="1190" s="14" customFormat="1">
      <c r="A1190" s="14"/>
      <c r="B1190" s="245"/>
      <c r="C1190" s="246"/>
      <c r="D1190" s="236" t="s">
        <v>141</v>
      </c>
      <c r="E1190" s="247" t="s">
        <v>1</v>
      </c>
      <c r="F1190" s="248" t="s">
        <v>83</v>
      </c>
      <c r="G1190" s="246"/>
      <c r="H1190" s="249">
        <v>1</v>
      </c>
      <c r="I1190" s="250"/>
      <c r="J1190" s="246"/>
      <c r="K1190" s="246"/>
      <c r="L1190" s="251"/>
      <c r="M1190" s="252"/>
      <c r="N1190" s="253"/>
      <c r="O1190" s="253"/>
      <c r="P1190" s="253"/>
      <c r="Q1190" s="253"/>
      <c r="R1190" s="253"/>
      <c r="S1190" s="253"/>
      <c r="T1190" s="254"/>
      <c r="U1190" s="14"/>
      <c r="V1190" s="14"/>
      <c r="W1190" s="14"/>
      <c r="X1190" s="14"/>
      <c r="Y1190" s="14"/>
      <c r="Z1190" s="14"/>
      <c r="AA1190" s="14"/>
      <c r="AB1190" s="14"/>
      <c r="AC1190" s="14"/>
      <c r="AD1190" s="14"/>
      <c r="AE1190" s="14"/>
      <c r="AT1190" s="255" t="s">
        <v>141</v>
      </c>
      <c r="AU1190" s="255" t="s">
        <v>85</v>
      </c>
      <c r="AV1190" s="14" t="s">
        <v>85</v>
      </c>
      <c r="AW1190" s="14" t="s">
        <v>32</v>
      </c>
      <c r="AX1190" s="14" t="s">
        <v>75</v>
      </c>
      <c r="AY1190" s="255" t="s">
        <v>133</v>
      </c>
    </row>
    <row r="1191" s="13" customFormat="1">
      <c r="A1191" s="13"/>
      <c r="B1191" s="234"/>
      <c r="C1191" s="235"/>
      <c r="D1191" s="236" t="s">
        <v>141</v>
      </c>
      <c r="E1191" s="237" t="s">
        <v>1</v>
      </c>
      <c r="F1191" s="238" t="s">
        <v>1550</v>
      </c>
      <c r="G1191" s="235"/>
      <c r="H1191" s="237" t="s">
        <v>1</v>
      </c>
      <c r="I1191" s="239"/>
      <c r="J1191" s="235"/>
      <c r="K1191" s="235"/>
      <c r="L1191" s="240"/>
      <c r="M1191" s="241"/>
      <c r="N1191" s="242"/>
      <c r="O1191" s="242"/>
      <c r="P1191" s="242"/>
      <c r="Q1191" s="242"/>
      <c r="R1191" s="242"/>
      <c r="S1191" s="242"/>
      <c r="T1191" s="243"/>
      <c r="U1191" s="13"/>
      <c r="V1191" s="13"/>
      <c r="W1191" s="13"/>
      <c r="X1191" s="13"/>
      <c r="Y1191" s="13"/>
      <c r="Z1191" s="13"/>
      <c r="AA1191" s="13"/>
      <c r="AB1191" s="13"/>
      <c r="AC1191" s="13"/>
      <c r="AD1191" s="13"/>
      <c r="AE1191" s="13"/>
      <c r="AT1191" s="244" t="s">
        <v>141</v>
      </c>
      <c r="AU1191" s="244" t="s">
        <v>85</v>
      </c>
      <c r="AV1191" s="13" t="s">
        <v>83</v>
      </c>
      <c r="AW1191" s="13" t="s">
        <v>32</v>
      </c>
      <c r="AX1191" s="13" t="s">
        <v>75</v>
      </c>
      <c r="AY1191" s="244" t="s">
        <v>133</v>
      </c>
    </row>
    <row r="1192" s="14" customFormat="1">
      <c r="A1192" s="14"/>
      <c r="B1192" s="245"/>
      <c r="C1192" s="246"/>
      <c r="D1192" s="236" t="s">
        <v>141</v>
      </c>
      <c r="E1192" s="247" t="s">
        <v>1</v>
      </c>
      <c r="F1192" s="248" t="s">
        <v>83</v>
      </c>
      <c r="G1192" s="246"/>
      <c r="H1192" s="249">
        <v>1</v>
      </c>
      <c r="I1192" s="250"/>
      <c r="J1192" s="246"/>
      <c r="K1192" s="246"/>
      <c r="L1192" s="251"/>
      <c r="M1192" s="252"/>
      <c r="N1192" s="253"/>
      <c r="O1192" s="253"/>
      <c r="P1192" s="253"/>
      <c r="Q1192" s="253"/>
      <c r="R1192" s="253"/>
      <c r="S1192" s="253"/>
      <c r="T1192" s="254"/>
      <c r="U1192" s="14"/>
      <c r="V1192" s="14"/>
      <c r="W1192" s="14"/>
      <c r="X1192" s="14"/>
      <c r="Y1192" s="14"/>
      <c r="Z1192" s="14"/>
      <c r="AA1192" s="14"/>
      <c r="AB1192" s="14"/>
      <c r="AC1192" s="14"/>
      <c r="AD1192" s="14"/>
      <c r="AE1192" s="14"/>
      <c r="AT1192" s="255" t="s">
        <v>141</v>
      </c>
      <c r="AU1192" s="255" t="s">
        <v>85</v>
      </c>
      <c r="AV1192" s="14" t="s">
        <v>85</v>
      </c>
      <c r="AW1192" s="14" t="s">
        <v>32</v>
      </c>
      <c r="AX1192" s="14" t="s">
        <v>75</v>
      </c>
      <c r="AY1192" s="255" t="s">
        <v>133</v>
      </c>
    </row>
    <row r="1193" s="13" customFormat="1">
      <c r="A1193" s="13"/>
      <c r="B1193" s="234"/>
      <c r="C1193" s="235"/>
      <c r="D1193" s="236" t="s">
        <v>141</v>
      </c>
      <c r="E1193" s="237" t="s">
        <v>1</v>
      </c>
      <c r="F1193" s="238" t="s">
        <v>1551</v>
      </c>
      <c r="G1193" s="235"/>
      <c r="H1193" s="237" t="s">
        <v>1</v>
      </c>
      <c r="I1193" s="239"/>
      <c r="J1193" s="235"/>
      <c r="K1193" s="235"/>
      <c r="L1193" s="240"/>
      <c r="M1193" s="241"/>
      <c r="N1193" s="242"/>
      <c r="O1193" s="242"/>
      <c r="P1193" s="242"/>
      <c r="Q1193" s="242"/>
      <c r="R1193" s="242"/>
      <c r="S1193" s="242"/>
      <c r="T1193" s="243"/>
      <c r="U1193" s="13"/>
      <c r="V1193" s="13"/>
      <c r="W1193" s="13"/>
      <c r="X1193" s="13"/>
      <c r="Y1193" s="13"/>
      <c r="Z1193" s="13"/>
      <c r="AA1193" s="13"/>
      <c r="AB1193" s="13"/>
      <c r="AC1193" s="13"/>
      <c r="AD1193" s="13"/>
      <c r="AE1193" s="13"/>
      <c r="AT1193" s="244" t="s">
        <v>141</v>
      </c>
      <c r="AU1193" s="244" t="s">
        <v>85</v>
      </c>
      <c r="AV1193" s="13" t="s">
        <v>83</v>
      </c>
      <c r="AW1193" s="13" t="s">
        <v>32</v>
      </c>
      <c r="AX1193" s="13" t="s">
        <v>75</v>
      </c>
      <c r="AY1193" s="244" t="s">
        <v>133</v>
      </c>
    </row>
    <row r="1194" s="14" customFormat="1">
      <c r="A1194" s="14"/>
      <c r="B1194" s="245"/>
      <c r="C1194" s="246"/>
      <c r="D1194" s="236" t="s">
        <v>141</v>
      </c>
      <c r="E1194" s="247" t="s">
        <v>1</v>
      </c>
      <c r="F1194" s="248" t="s">
        <v>83</v>
      </c>
      <c r="G1194" s="246"/>
      <c r="H1194" s="249">
        <v>1</v>
      </c>
      <c r="I1194" s="250"/>
      <c r="J1194" s="246"/>
      <c r="K1194" s="246"/>
      <c r="L1194" s="251"/>
      <c r="M1194" s="252"/>
      <c r="N1194" s="253"/>
      <c r="O1194" s="253"/>
      <c r="P1194" s="253"/>
      <c r="Q1194" s="253"/>
      <c r="R1194" s="253"/>
      <c r="S1194" s="253"/>
      <c r="T1194" s="254"/>
      <c r="U1194" s="14"/>
      <c r="V1194" s="14"/>
      <c r="W1194" s="14"/>
      <c r="X1194" s="14"/>
      <c r="Y1194" s="14"/>
      <c r="Z1194" s="14"/>
      <c r="AA1194" s="14"/>
      <c r="AB1194" s="14"/>
      <c r="AC1194" s="14"/>
      <c r="AD1194" s="14"/>
      <c r="AE1194" s="14"/>
      <c r="AT1194" s="255" t="s">
        <v>141</v>
      </c>
      <c r="AU1194" s="255" t="s">
        <v>85</v>
      </c>
      <c r="AV1194" s="14" t="s">
        <v>85</v>
      </c>
      <c r="AW1194" s="14" t="s">
        <v>32</v>
      </c>
      <c r="AX1194" s="14" t="s">
        <v>75</v>
      </c>
      <c r="AY1194" s="255" t="s">
        <v>133</v>
      </c>
    </row>
    <row r="1195" s="13" customFormat="1">
      <c r="A1195" s="13"/>
      <c r="B1195" s="234"/>
      <c r="C1195" s="235"/>
      <c r="D1195" s="236" t="s">
        <v>141</v>
      </c>
      <c r="E1195" s="237" t="s">
        <v>1</v>
      </c>
      <c r="F1195" s="238" t="s">
        <v>1552</v>
      </c>
      <c r="G1195" s="235"/>
      <c r="H1195" s="237" t="s">
        <v>1</v>
      </c>
      <c r="I1195" s="239"/>
      <c r="J1195" s="235"/>
      <c r="K1195" s="235"/>
      <c r="L1195" s="240"/>
      <c r="M1195" s="241"/>
      <c r="N1195" s="242"/>
      <c r="O1195" s="242"/>
      <c r="P1195" s="242"/>
      <c r="Q1195" s="242"/>
      <c r="R1195" s="242"/>
      <c r="S1195" s="242"/>
      <c r="T1195" s="243"/>
      <c r="U1195" s="13"/>
      <c r="V1195" s="13"/>
      <c r="W1195" s="13"/>
      <c r="X1195" s="13"/>
      <c r="Y1195" s="13"/>
      <c r="Z1195" s="13"/>
      <c r="AA1195" s="13"/>
      <c r="AB1195" s="13"/>
      <c r="AC1195" s="13"/>
      <c r="AD1195" s="13"/>
      <c r="AE1195" s="13"/>
      <c r="AT1195" s="244" t="s">
        <v>141</v>
      </c>
      <c r="AU1195" s="244" t="s">
        <v>85</v>
      </c>
      <c r="AV1195" s="13" t="s">
        <v>83</v>
      </c>
      <c r="AW1195" s="13" t="s">
        <v>32</v>
      </c>
      <c r="AX1195" s="13" t="s">
        <v>75</v>
      </c>
      <c r="AY1195" s="244" t="s">
        <v>133</v>
      </c>
    </row>
    <row r="1196" s="14" customFormat="1">
      <c r="A1196" s="14"/>
      <c r="B1196" s="245"/>
      <c r="C1196" s="246"/>
      <c r="D1196" s="236" t="s">
        <v>141</v>
      </c>
      <c r="E1196" s="247" t="s">
        <v>1</v>
      </c>
      <c r="F1196" s="248" t="s">
        <v>85</v>
      </c>
      <c r="G1196" s="246"/>
      <c r="H1196" s="249">
        <v>2</v>
      </c>
      <c r="I1196" s="250"/>
      <c r="J1196" s="246"/>
      <c r="K1196" s="246"/>
      <c r="L1196" s="251"/>
      <c r="M1196" s="252"/>
      <c r="N1196" s="253"/>
      <c r="O1196" s="253"/>
      <c r="P1196" s="253"/>
      <c r="Q1196" s="253"/>
      <c r="R1196" s="253"/>
      <c r="S1196" s="253"/>
      <c r="T1196" s="254"/>
      <c r="U1196" s="14"/>
      <c r="V1196" s="14"/>
      <c r="W1196" s="14"/>
      <c r="X1196" s="14"/>
      <c r="Y1196" s="14"/>
      <c r="Z1196" s="14"/>
      <c r="AA1196" s="14"/>
      <c r="AB1196" s="14"/>
      <c r="AC1196" s="14"/>
      <c r="AD1196" s="14"/>
      <c r="AE1196" s="14"/>
      <c r="AT1196" s="255" t="s">
        <v>141</v>
      </c>
      <c r="AU1196" s="255" t="s">
        <v>85</v>
      </c>
      <c r="AV1196" s="14" t="s">
        <v>85</v>
      </c>
      <c r="AW1196" s="14" t="s">
        <v>32</v>
      </c>
      <c r="AX1196" s="14" t="s">
        <v>75</v>
      </c>
      <c r="AY1196" s="255" t="s">
        <v>133</v>
      </c>
    </row>
    <row r="1197" s="13" customFormat="1">
      <c r="A1197" s="13"/>
      <c r="B1197" s="234"/>
      <c r="C1197" s="235"/>
      <c r="D1197" s="236" t="s">
        <v>141</v>
      </c>
      <c r="E1197" s="237" t="s">
        <v>1</v>
      </c>
      <c r="F1197" s="238" t="s">
        <v>1553</v>
      </c>
      <c r="G1197" s="235"/>
      <c r="H1197" s="237" t="s">
        <v>1</v>
      </c>
      <c r="I1197" s="239"/>
      <c r="J1197" s="235"/>
      <c r="K1197" s="235"/>
      <c r="L1197" s="240"/>
      <c r="M1197" s="241"/>
      <c r="N1197" s="242"/>
      <c r="O1197" s="242"/>
      <c r="P1197" s="242"/>
      <c r="Q1197" s="242"/>
      <c r="R1197" s="242"/>
      <c r="S1197" s="242"/>
      <c r="T1197" s="243"/>
      <c r="U1197" s="13"/>
      <c r="V1197" s="13"/>
      <c r="W1197" s="13"/>
      <c r="X1197" s="13"/>
      <c r="Y1197" s="13"/>
      <c r="Z1197" s="13"/>
      <c r="AA1197" s="13"/>
      <c r="AB1197" s="13"/>
      <c r="AC1197" s="13"/>
      <c r="AD1197" s="13"/>
      <c r="AE1197" s="13"/>
      <c r="AT1197" s="244" t="s">
        <v>141</v>
      </c>
      <c r="AU1197" s="244" t="s">
        <v>85</v>
      </c>
      <c r="AV1197" s="13" t="s">
        <v>83</v>
      </c>
      <c r="AW1197" s="13" t="s">
        <v>32</v>
      </c>
      <c r="AX1197" s="13" t="s">
        <v>75</v>
      </c>
      <c r="AY1197" s="244" t="s">
        <v>133</v>
      </c>
    </row>
    <row r="1198" s="14" customFormat="1">
      <c r="A1198" s="14"/>
      <c r="B1198" s="245"/>
      <c r="C1198" s="246"/>
      <c r="D1198" s="236" t="s">
        <v>141</v>
      </c>
      <c r="E1198" s="247" t="s">
        <v>1</v>
      </c>
      <c r="F1198" s="248" t="s">
        <v>83</v>
      </c>
      <c r="G1198" s="246"/>
      <c r="H1198" s="249">
        <v>1</v>
      </c>
      <c r="I1198" s="250"/>
      <c r="J1198" s="246"/>
      <c r="K1198" s="246"/>
      <c r="L1198" s="251"/>
      <c r="M1198" s="252"/>
      <c r="N1198" s="253"/>
      <c r="O1198" s="253"/>
      <c r="P1198" s="253"/>
      <c r="Q1198" s="253"/>
      <c r="R1198" s="253"/>
      <c r="S1198" s="253"/>
      <c r="T1198" s="254"/>
      <c r="U1198" s="14"/>
      <c r="V1198" s="14"/>
      <c r="W1198" s="14"/>
      <c r="X1198" s="14"/>
      <c r="Y1198" s="14"/>
      <c r="Z1198" s="14"/>
      <c r="AA1198" s="14"/>
      <c r="AB1198" s="14"/>
      <c r="AC1198" s="14"/>
      <c r="AD1198" s="14"/>
      <c r="AE1198" s="14"/>
      <c r="AT1198" s="255" t="s">
        <v>141</v>
      </c>
      <c r="AU1198" s="255" t="s">
        <v>85</v>
      </c>
      <c r="AV1198" s="14" t="s">
        <v>85</v>
      </c>
      <c r="AW1198" s="14" t="s">
        <v>32</v>
      </c>
      <c r="AX1198" s="14" t="s">
        <v>75</v>
      </c>
      <c r="AY1198" s="255" t="s">
        <v>133</v>
      </c>
    </row>
    <row r="1199" s="13" customFormat="1">
      <c r="A1199" s="13"/>
      <c r="B1199" s="234"/>
      <c r="C1199" s="235"/>
      <c r="D1199" s="236" t="s">
        <v>141</v>
      </c>
      <c r="E1199" s="237" t="s">
        <v>1</v>
      </c>
      <c r="F1199" s="238" t="s">
        <v>1554</v>
      </c>
      <c r="G1199" s="235"/>
      <c r="H1199" s="237" t="s">
        <v>1</v>
      </c>
      <c r="I1199" s="239"/>
      <c r="J1199" s="235"/>
      <c r="K1199" s="235"/>
      <c r="L1199" s="240"/>
      <c r="M1199" s="241"/>
      <c r="N1199" s="242"/>
      <c r="O1199" s="242"/>
      <c r="P1199" s="242"/>
      <c r="Q1199" s="242"/>
      <c r="R1199" s="242"/>
      <c r="S1199" s="242"/>
      <c r="T1199" s="243"/>
      <c r="U1199" s="13"/>
      <c r="V1199" s="13"/>
      <c r="W1199" s="13"/>
      <c r="X1199" s="13"/>
      <c r="Y1199" s="13"/>
      <c r="Z1199" s="13"/>
      <c r="AA1199" s="13"/>
      <c r="AB1199" s="13"/>
      <c r="AC1199" s="13"/>
      <c r="AD1199" s="13"/>
      <c r="AE1199" s="13"/>
      <c r="AT1199" s="244" t="s">
        <v>141</v>
      </c>
      <c r="AU1199" s="244" t="s">
        <v>85</v>
      </c>
      <c r="AV1199" s="13" t="s">
        <v>83</v>
      </c>
      <c r="AW1199" s="13" t="s">
        <v>32</v>
      </c>
      <c r="AX1199" s="13" t="s">
        <v>75</v>
      </c>
      <c r="AY1199" s="244" t="s">
        <v>133</v>
      </c>
    </row>
    <row r="1200" s="14" customFormat="1">
      <c r="A1200" s="14"/>
      <c r="B1200" s="245"/>
      <c r="C1200" s="246"/>
      <c r="D1200" s="236" t="s">
        <v>141</v>
      </c>
      <c r="E1200" s="247" t="s">
        <v>1</v>
      </c>
      <c r="F1200" s="248" t="s">
        <v>83</v>
      </c>
      <c r="G1200" s="246"/>
      <c r="H1200" s="249">
        <v>1</v>
      </c>
      <c r="I1200" s="250"/>
      <c r="J1200" s="246"/>
      <c r="K1200" s="246"/>
      <c r="L1200" s="251"/>
      <c r="M1200" s="252"/>
      <c r="N1200" s="253"/>
      <c r="O1200" s="253"/>
      <c r="P1200" s="253"/>
      <c r="Q1200" s="253"/>
      <c r="R1200" s="253"/>
      <c r="S1200" s="253"/>
      <c r="T1200" s="254"/>
      <c r="U1200" s="14"/>
      <c r="V1200" s="14"/>
      <c r="W1200" s="14"/>
      <c r="X1200" s="14"/>
      <c r="Y1200" s="14"/>
      <c r="Z1200" s="14"/>
      <c r="AA1200" s="14"/>
      <c r="AB1200" s="14"/>
      <c r="AC1200" s="14"/>
      <c r="AD1200" s="14"/>
      <c r="AE1200" s="14"/>
      <c r="AT1200" s="255" t="s">
        <v>141</v>
      </c>
      <c r="AU1200" s="255" t="s">
        <v>85</v>
      </c>
      <c r="AV1200" s="14" t="s">
        <v>85</v>
      </c>
      <c r="AW1200" s="14" t="s">
        <v>32</v>
      </c>
      <c r="AX1200" s="14" t="s">
        <v>75</v>
      </c>
      <c r="AY1200" s="255" t="s">
        <v>133</v>
      </c>
    </row>
    <row r="1201" s="13" customFormat="1">
      <c r="A1201" s="13"/>
      <c r="B1201" s="234"/>
      <c r="C1201" s="235"/>
      <c r="D1201" s="236" t="s">
        <v>141</v>
      </c>
      <c r="E1201" s="237" t="s">
        <v>1</v>
      </c>
      <c r="F1201" s="238" t="s">
        <v>1555</v>
      </c>
      <c r="G1201" s="235"/>
      <c r="H1201" s="237" t="s">
        <v>1</v>
      </c>
      <c r="I1201" s="239"/>
      <c r="J1201" s="235"/>
      <c r="K1201" s="235"/>
      <c r="L1201" s="240"/>
      <c r="M1201" s="241"/>
      <c r="N1201" s="242"/>
      <c r="O1201" s="242"/>
      <c r="P1201" s="242"/>
      <c r="Q1201" s="242"/>
      <c r="R1201" s="242"/>
      <c r="S1201" s="242"/>
      <c r="T1201" s="243"/>
      <c r="U1201" s="13"/>
      <c r="V1201" s="13"/>
      <c r="W1201" s="13"/>
      <c r="X1201" s="13"/>
      <c r="Y1201" s="13"/>
      <c r="Z1201" s="13"/>
      <c r="AA1201" s="13"/>
      <c r="AB1201" s="13"/>
      <c r="AC1201" s="13"/>
      <c r="AD1201" s="13"/>
      <c r="AE1201" s="13"/>
      <c r="AT1201" s="244" t="s">
        <v>141</v>
      </c>
      <c r="AU1201" s="244" t="s">
        <v>85</v>
      </c>
      <c r="AV1201" s="13" t="s">
        <v>83</v>
      </c>
      <c r="AW1201" s="13" t="s">
        <v>32</v>
      </c>
      <c r="AX1201" s="13" t="s">
        <v>75</v>
      </c>
      <c r="AY1201" s="244" t="s">
        <v>133</v>
      </c>
    </row>
    <row r="1202" s="14" customFormat="1">
      <c r="A1202" s="14"/>
      <c r="B1202" s="245"/>
      <c r="C1202" s="246"/>
      <c r="D1202" s="236" t="s">
        <v>141</v>
      </c>
      <c r="E1202" s="247" t="s">
        <v>1</v>
      </c>
      <c r="F1202" s="248" t="s">
        <v>181</v>
      </c>
      <c r="G1202" s="246"/>
      <c r="H1202" s="249">
        <v>7</v>
      </c>
      <c r="I1202" s="250"/>
      <c r="J1202" s="246"/>
      <c r="K1202" s="246"/>
      <c r="L1202" s="251"/>
      <c r="M1202" s="252"/>
      <c r="N1202" s="253"/>
      <c r="O1202" s="253"/>
      <c r="P1202" s="253"/>
      <c r="Q1202" s="253"/>
      <c r="R1202" s="253"/>
      <c r="S1202" s="253"/>
      <c r="T1202" s="254"/>
      <c r="U1202" s="14"/>
      <c r="V1202" s="14"/>
      <c r="W1202" s="14"/>
      <c r="X1202" s="14"/>
      <c r="Y1202" s="14"/>
      <c r="Z1202" s="14"/>
      <c r="AA1202" s="14"/>
      <c r="AB1202" s="14"/>
      <c r="AC1202" s="14"/>
      <c r="AD1202" s="14"/>
      <c r="AE1202" s="14"/>
      <c r="AT1202" s="255" t="s">
        <v>141</v>
      </c>
      <c r="AU1202" s="255" t="s">
        <v>85</v>
      </c>
      <c r="AV1202" s="14" t="s">
        <v>85</v>
      </c>
      <c r="AW1202" s="14" t="s">
        <v>32</v>
      </c>
      <c r="AX1202" s="14" t="s">
        <v>75</v>
      </c>
      <c r="AY1202" s="255" t="s">
        <v>133</v>
      </c>
    </row>
    <row r="1203" s="13" customFormat="1">
      <c r="A1203" s="13"/>
      <c r="B1203" s="234"/>
      <c r="C1203" s="235"/>
      <c r="D1203" s="236" t="s">
        <v>141</v>
      </c>
      <c r="E1203" s="237" t="s">
        <v>1</v>
      </c>
      <c r="F1203" s="238" t="s">
        <v>1557</v>
      </c>
      <c r="G1203" s="235"/>
      <c r="H1203" s="237" t="s">
        <v>1</v>
      </c>
      <c r="I1203" s="239"/>
      <c r="J1203" s="235"/>
      <c r="K1203" s="235"/>
      <c r="L1203" s="240"/>
      <c r="M1203" s="241"/>
      <c r="N1203" s="242"/>
      <c r="O1203" s="242"/>
      <c r="P1203" s="242"/>
      <c r="Q1203" s="242"/>
      <c r="R1203" s="242"/>
      <c r="S1203" s="242"/>
      <c r="T1203" s="243"/>
      <c r="U1203" s="13"/>
      <c r="V1203" s="13"/>
      <c r="W1203" s="13"/>
      <c r="X1203" s="13"/>
      <c r="Y1203" s="13"/>
      <c r="Z1203" s="13"/>
      <c r="AA1203" s="13"/>
      <c r="AB1203" s="13"/>
      <c r="AC1203" s="13"/>
      <c r="AD1203" s="13"/>
      <c r="AE1203" s="13"/>
      <c r="AT1203" s="244" t="s">
        <v>141</v>
      </c>
      <c r="AU1203" s="244" t="s">
        <v>85</v>
      </c>
      <c r="AV1203" s="13" t="s">
        <v>83</v>
      </c>
      <c r="AW1203" s="13" t="s">
        <v>32</v>
      </c>
      <c r="AX1203" s="13" t="s">
        <v>75</v>
      </c>
      <c r="AY1203" s="244" t="s">
        <v>133</v>
      </c>
    </row>
    <row r="1204" s="14" customFormat="1">
      <c r="A1204" s="14"/>
      <c r="B1204" s="245"/>
      <c r="C1204" s="246"/>
      <c r="D1204" s="236" t="s">
        <v>141</v>
      </c>
      <c r="E1204" s="247" t="s">
        <v>1</v>
      </c>
      <c r="F1204" s="248" t="s">
        <v>139</v>
      </c>
      <c r="G1204" s="246"/>
      <c r="H1204" s="249">
        <v>4</v>
      </c>
      <c r="I1204" s="250"/>
      <c r="J1204" s="246"/>
      <c r="K1204" s="246"/>
      <c r="L1204" s="251"/>
      <c r="M1204" s="252"/>
      <c r="N1204" s="253"/>
      <c r="O1204" s="253"/>
      <c r="P1204" s="253"/>
      <c r="Q1204" s="253"/>
      <c r="R1204" s="253"/>
      <c r="S1204" s="253"/>
      <c r="T1204" s="254"/>
      <c r="U1204" s="14"/>
      <c r="V1204" s="14"/>
      <c r="W1204" s="14"/>
      <c r="X1204" s="14"/>
      <c r="Y1204" s="14"/>
      <c r="Z1204" s="14"/>
      <c r="AA1204" s="14"/>
      <c r="AB1204" s="14"/>
      <c r="AC1204" s="14"/>
      <c r="AD1204" s="14"/>
      <c r="AE1204" s="14"/>
      <c r="AT1204" s="255" t="s">
        <v>141</v>
      </c>
      <c r="AU1204" s="255" t="s">
        <v>85</v>
      </c>
      <c r="AV1204" s="14" t="s">
        <v>85</v>
      </c>
      <c r="AW1204" s="14" t="s">
        <v>32</v>
      </c>
      <c r="AX1204" s="14" t="s">
        <v>75</v>
      </c>
      <c r="AY1204" s="255" t="s">
        <v>133</v>
      </c>
    </row>
    <row r="1205" s="13" customFormat="1">
      <c r="A1205" s="13"/>
      <c r="B1205" s="234"/>
      <c r="C1205" s="235"/>
      <c r="D1205" s="236" t="s">
        <v>141</v>
      </c>
      <c r="E1205" s="237" t="s">
        <v>1</v>
      </c>
      <c r="F1205" s="238" t="s">
        <v>1559</v>
      </c>
      <c r="G1205" s="235"/>
      <c r="H1205" s="237" t="s">
        <v>1</v>
      </c>
      <c r="I1205" s="239"/>
      <c r="J1205" s="235"/>
      <c r="K1205" s="235"/>
      <c r="L1205" s="240"/>
      <c r="M1205" s="241"/>
      <c r="N1205" s="242"/>
      <c r="O1205" s="242"/>
      <c r="P1205" s="242"/>
      <c r="Q1205" s="242"/>
      <c r="R1205" s="242"/>
      <c r="S1205" s="242"/>
      <c r="T1205" s="243"/>
      <c r="U1205" s="13"/>
      <c r="V1205" s="13"/>
      <c r="W1205" s="13"/>
      <c r="X1205" s="13"/>
      <c r="Y1205" s="13"/>
      <c r="Z1205" s="13"/>
      <c r="AA1205" s="13"/>
      <c r="AB1205" s="13"/>
      <c r="AC1205" s="13"/>
      <c r="AD1205" s="13"/>
      <c r="AE1205" s="13"/>
      <c r="AT1205" s="244" t="s">
        <v>141</v>
      </c>
      <c r="AU1205" s="244" t="s">
        <v>85</v>
      </c>
      <c r="AV1205" s="13" t="s">
        <v>83</v>
      </c>
      <c r="AW1205" s="13" t="s">
        <v>32</v>
      </c>
      <c r="AX1205" s="13" t="s">
        <v>75</v>
      </c>
      <c r="AY1205" s="244" t="s">
        <v>133</v>
      </c>
    </row>
    <row r="1206" s="14" customFormat="1">
      <c r="A1206" s="14"/>
      <c r="B1206" s="245"/>
      <c r="C1206" s="246"/>
      <c r="D1206" s="236" t="s">
        <v>141</v>
      </c>
      <c r="E1206" s="247" t="s">
        <v>1</v>
      </c>
      <c r="F1206" s="248" t="s">
        <v>83</v>
      </c>
      <c r="G1206" s="246"/>
      <c r="H1206" s="249">
        <v>1</v>
      </c>
      <c r="I1206" s="250"/>
      <c r="J1206" s="246"/>
      <c r="K1206" s="246"/>
      <c r="L1206" s="251"/>
      <c r="M1206" s="252"/>
      <c r="N1206" s="253"/>
      <c r="O1206" s="253"/>
      <c r="P1206" s="253"/>
      <c r="Q1206" s="253"/>
      <c r="R1206" s="253"/>
      <c r="S1206" s="253"/>
      <c r="T1206" s="254"/>
      <c r="U1206" s="14"/>
      <c r="V1206" s="14"/>
      <c r="W1206" s="14"/>
      <c r="X1206" s="14"/>
      <c r="Y1206" s="14"/>
      <c r="Z1206" s="14"/>
      <c r="AA1206" s="14"/>
      <c r="AB1206" s="14"/>
      <c r="AC1206" s="14"/>
      <c r="AD1206" s="14"/>
      <c r="AE1206" s="14"/>
      <c r="AT1206" s="255" t="s">
        <v>141</v>
      </c>
      <c r="AU1206" s="255" t="s">
        <v>85</v>
      </c>
      <c r="AV1206" s="14" t="s">
        <v>85</v>
      </c>
      <c r="AW1206" s="14" t="s">
        <v>32</v>
      </c>
      <c r="AX1206" s="14" t="s">
        <v>75</v>
      </c>
      <c r="AY1206" s="255" t="s">
        <v>133</v>
      </c>
    </row>
    <row r="1207" s="13" customFormat="1">
      <c r="A1207" s="13"/>
      <c r="B1207" s="234"/>
      <c r="C1207" s="235"/>
      <c r="D1207" s="236" t="s">
        <v>141</v>
      </c>
      <c r="E1207" s="237" t="s">
        <v>1</v>
      </c>
      <c r="F1207" s="238" t="s">
        <v>1560</v>
      </c>
      <c r="G1207" s="235"/>
      <c r="H1207" s="237" t="s">
        <v>1</v>
      </c>
      <c r="I1207" s="239"/>
      <c r="J1207" s="235"/>
      <c r="K1207" s="235"/>
      <c r="L1207" s="240"/>
      <c r="M1207" s="241"/>
      <c r="N1207" s="242"/>
      <c r="O1207" s="242"/>
      <c r="P1207" s="242"/>
      <c r="Q1207" s="242"/>
      <c r="R1207" s="242"/>
      <c r="S1207" s="242"/>
      <c r="T1207" s="243"/>
      <c r="U1207" s="13"/>
      <c r="V1207" s="13"/>
      <c r="W1207" s="13"/>
      <c r="X1207" s="13"/>
      <c r="Y1207" s="13"/>
      <c r="Z1207" s="13"/>
      <c r="AA1207" s="13"/>
      <c r="AB1207" s="13"/>
      <c r="AC1207" s="13"/>
      <c r="AD1207" s="13"/>
      <c r="AE1207" s="13"/>
      <c r="AT1207" s="244" t="s">
        <v>141</v>
      </c>
      <c r="AU1207" s="244" t="s">
        <v>85</v>
      </c>
      <c r="AV1207" s="13" t="s">
        <v>83</v>
      </c>
      <c r="AW1207" s="13" t="s">
        <v>32</v>
      </c>
      <c r="AX1207" s="13" t="s">
        <v>75</v>
      </c>
      <c r="AY1207" s="244" t="s">
        <v>133</v>
      </c>
    </row>
    <row r="1208" s="14" customFormat="1">
      <c r="A1208" s="14"/>
      <c r="B1208" s="245"/>
      <c r="C1208" s="246"/>
      <c r="D1208" s="236" t="s">
        <v>141</v>
      </c>
      <c r="E1208" s="247" t="s">
        <v>1</v>
      </c>
      <c r="F1208" s="248" t="s">
        <v>83</v>
      </c>
      <c r="G1208" s="246"/>
      <c r="H1208" s="249">
        <v>1</v>
      </c>
      <c r="I1208" s="250"/>
      <c r="J1208" s="246"/>
      <c r="K1208" s="246"/>
      <c r="L1208" s="251"/>
      <c r="M1208" s="252"/>
      <c r="N1208" s="253"/>
      <c r="O1208" s="253"/>
      <c r="P1208" s="253"/>
      <c r="Q1208" s="253"/>
      <c r="R1208" s="253"/>
      <c r="S1208" s="253"/>
      <c r="T1208" s="254"/>
      <c r="U1208" s="14"/>
      <c r="V1208" s="14"/>
      <c r="W1208" s="14"/>
      <c r="X1208" s="14"/>
      <c r="Y1208" s="14"/>
      <c r="Z1208" s="14"/>
      <c r="AA1208" s="14"/>
      <c r="AB1208" s="14"/>
      <c r="AC1208" s="14"/>
      <c r="AD1208" s="14"/>
      <c r="AE1208" s="14"/>
      <c r="AT1208" s="255" t="s">
        <v>141</v>
      </c>
      <c r="AU1208" s="255" t="s">
        <v>85</v>
      </c>
      <c r="AV1208" s="14" t="s">
        <v>85</v>
      </c>
      <c r="AW1208" s="14" t="s">
        <v>32</v>
      </c>
      <c r="AX1208" s="14" t="s">
        <v>75</v>
      </c>
      <c r="AY1208" s="255" t="s">
        <v>133</v>
      </c>
    </row>
    <row r="1209" s="13" customFormat="1">
      <c r="A1209" s="13"/>
      <c r="B1209" s="234"/>
      <c r="C1209" s="235"/>
      <c r="D1209" s="236" t="s">
        <v>141</v>
      </c>
      <c r="E1209" s="237" t="s">
        <v>1</v>
      </c>
      <c r="F1209" s="238" t="s">
        <v>1561</v>
      </c>
      <c r="G1209" s="235"/>
      <c r="H1209" s="237" t="s">
        <v>1</v>
      </c>
      <c r="I1209" s="239"/>
      <c r="J1209" s="235"/>
      <c r="K1209" s="235"/>
      <c r="L1209" s="240"/>
      <c r="M1209" s="241"/>
      <c r="N1209" s="242"/>
      <c r="O1209" s="242"/>
      <c r="P1209" s="242"/>
      <c r="Q1209" s="242"/>
      <c r="R1209" s="242"/>
      <c r="S1209" s="242"/>
      <c r="T1209" s="243"/>
      <c r="U1209" s="13"/>
      <c r="V1209" s="13"/>
      <c r="W1209" s="13"/>
      <c r="X1209" s="13"/>
      <c r="Y1209" s="13"/>
      <c r="Z1209" s="13"/>
      <c r="AA1209" s="13"/>
      <c r="AB1209" s="13"/>
      <c r="AC1209" s="13"/>
      <c r="AD1209" s="13"/>
      <c r="AE1209" s="13"/>
      <c r="AT1209" s="244" t="s">
        <v>141</v>
      </c>
      <c r="AU1209" s="244" t="s">
        <v>85</v>
      </c>
      <c r="AV1209" s="13" t="s">
        <v>83</v>
      </c>
      <c r="AW1209" s="13" t="s">
        <v>32</v>
      </c>
      <c r="AX1209" s="13" t="s">
        <v>75</v>
      </c>
      <c r="AY1209" s="244" t="s">
        <v>133</v>
      </c>
    </row>
    <row r="1210" s="14" customFormat="1">
      <c r="A1210" s="14"/>
      <c r="B1210" s="245"/>
      <c r="C1210" s="246"/>
      <c r="D1210" s="236" t="s">
        <v>141</v>
      </c>
      <c r="E1210" s="247" t="s">
        <v>1</v>
      </c>
      <c r="F1210" s="248" t="s">
        <v>83</v>
      </c>
      <c r="G1210" s="246"/>
      <c r="H1210" s="249">
        <v>1</v>
      </c>
      <c r="I1210" s="250"/>
      <c r="J1210" s="246"/>
      <c r="K1210" s="246"/>
      <c r="L1210" s="251"/>
      <c r="M1210" s="252"/>
      <c r="N1210" s="253"/>
      <c r="O1210" s="253"/>
      <c r="P1210" s="253"/>
      <c r="Q1210" s="253"/>
      <c r="R1210" s="253"/>
      <c r="S1210" s="253"/>
      <c r="T1210" s="254"/>
      <c r="U1210" s="14"/>
      <c r="V1210" s="14"/>
      <c r="W1210" s="14"/>
      <c r="X1210" s="14"/>
      <c r="Y1210" s="14"/>
      <c r="Z1210" s="14"/>
      <c r="AA1210" s="14"/>
      <c r="AB1210" s="14"/>
      <c r="AC1210" s="14"/>
      <c r="AD1210" s="14"/>
      <c r="AE1210" s="14"/>
      <c r="AT1210" s="255" t="s">
        <v>141</v>
      </c>
      <c r="AU1210" s="255" t="s">
        <v>85</v>
      </c>
      <c r="AV1210" s="14" t="s">
        <v>85</v>
      </c>
      <c r="AW1210" s="14" t="s">
        <v>32</v>
      </c>
      <c r="AX1210" s="14" t="s">
        <v>75</v>
      </c>
      <c r="AY1210" s="255" t="s">
        <v>133</v>
      </c>
    </row>
    <row r="1211" s="13" customFormat="1">
      <c r="A1211" s="13"/>
      <c r="B1211" s="234"/>
      <c r="C1211" s="235"/>
      <c r="D1211" s="236" t="s">
        <v>141</v>
      </c>
      <c r="E1211" s="237" t="s">
        <v>1</v>
      </c>
      <c r="F1211" s="238" t="s">
        <v>1562</v>
      </c>
      <c r="G1211" s="235"/>
      <c r="H1211" s="237" t="s">
        <v>1</v>
      </c>
      <c r="I1211" s="239"/>
      <c r="J1211" s="235"/>
      <c r="K1211" s="235"/>
      <c r="L1211" s="240"/>
      <c r="M1211" s="241"/>
      <c r="N1211" s="242"/>
      <c r="O1211" s="242"/>
      <c r="P1211" s="242"/>
      <c r="Q1211" s="242"/>
      <c r="R1211" s="242"/>
      <c r="S1211" s="242"/>
      <c r="T1211" s="243"/>
      <c r="U1211" s="13"/>
      <c r="V1211" s="13"/>
      <c r="W1211" s="13"/>
      <c r="X1211" s="13"/>
      <c r="Y1211" s="13"/>
      <c r="Z1211" s="13"/>
      <c r="AA1211" s="13"/>
      <c r="AB1211" s="13"/>
      <c r="AC1211" s="13"/>
      <c r="AD1211" s="13"/>
      <c r="AE1211" s="13"/>
      <c r="AT1211" s="244" t="s">
        <v>141</v>
      </c>
      <c r="AU1211" s="244" t="s">
        <v>85</v>
      </c>
      <c r="AV1211" s="13" t="s">
        <v>83</v>
      </c>
      <c r="AW1211" s="13" t="s">
        <v>32</v>
      </c>
      <c r="AX1211" s="13" t="s">
        <v>75</v>
      </c>
      <c r="AY1211" s="244" t="s">
        <v>133</v>
      </c>
    </row>
    <row r="1212" s="14" customFormat="1">
      <c r="A1212" s="14"/>
      <c r="B1212" s="245"/>
      <c r="C1212" s="246"/>
      <c r="D1212" s="236" t="s">
        <v>141</v>
      </c>
      <c r="E1212" s="247" t="s">
        <v>1</v>
      </c>
      <c r="F1212" s="248" t="s">
        <v>83</v>
      </c>
      <c r="G1212" s="246"/>
      <c r="H1212" s="249">
        <v>1</v>
      </c>
      <c r="I1212" s="250"/>
      <c r="J1212" s="246"/>
      <c r="K1212" s="246"/>
      <c r="L1212" s="251"/>
      <c r="M1212" s="252"/>
      <c r="N1212" s="253"/>
      <c r="O1212" s="253"/>
      <c r="P1212" s="253"/>
      <c r="Q1212" s="253"/>
      <c r="R1212" s="253"/>
      <c r="S1212" s="253"/>
      <c r="T1212" s="254"/>
      <c r="U1212" s="14"/>
      <c r="V1212" s="14"/>
      <c r="W1212" s="14"/>
      <c r="X1212" s="14"/>
      <c r="Y1212" s="14"/>
      <c r="Z1212" s="14"/>
      <c r="AA1212" s="14"/>
      <c r="AB1212" s="14"/>
      <c r="AC1212" s="14"/>
      <c r="AD1212" s="14"/>
      <c r="AE1212" s="14"/>
      <c r="AT1212" s="255" t="s">
        <v>141</v>
      </c>
      <c r="AU1212" s="255" t="s">
        <v>85</v>
      </c>
      <c r="AV1212" s="14" t="s">
        <v>85</v>
      </c>
      <c r="AW1212" s="14" t="s">
        <v>32</v>
      </c>
      <c r="AX1212" s="14" t="s">
        <v>75</v>
      </c>
      <c r="AY1212" s="255" t="s">
        <v>133</v>
      </c>
    </row>
    <row r="1213" s="13" customFormat="1">
      <c r="A1213" s="13"/>
      <c r="B1213" s="234"/>
      <c r="C1213" s="235"/>
      <c r="D1213" s="236" t="s">
        <v>141</v>
      </c>
      <c r="E1213" s="237" t="s">
        <v>1</v>
      </c>
      <c r="F1213" s="238" t="s">
        <v>1563</v>
      </c>
      <c r="G1213" s="235"/>
      <c r="H1213" s="237" t="s">
        <v>1</v>
      </c>
      <c r="I1213" s="239"/>
      <c r="J1213" s="235"/>
      <c r="K1213" s="235"/>
      <c r="L1213" s="240"/>
      <c r="M1213" s="241"/>
      <c r="N1213" s="242"/>
      <c r="O1213" s="242"/>
      <c r="P1213" s="242"/>
      <c r="Q1213" s="242"/>
      <c r="R1213" s="242"/>
      <c r="S1213" s="242"/>
      <c r="T1213" s="243"/>
      <c r="U1213" s="13"/>
      <c r="V1213" s="13"/>
      <c r="W1213" s="13"/>
      <c r="X1213" s="13"/>
      <c r="Y1213" s="13"/>
      <c r="Z1213" s="13"/>
      <c r="AA1213" s="13"/>
      <c r="AB1213" s="13"/>
      <c r="AC1213" s="13"/>
      <c r="AD1213" s="13"/>
      <c r="AE1213" s="13"/>
      <c r="AT1213" s="244" t="s">
        <v>141</v>
      </c>
      <c r="AU1213" s="244" t="s">
        <v>85</v>
      </c>
      <c r="AV1213" s="13" t="s">
        <v>83</v>
      </c>
      <c r="AW1213" s="13" t="s">
        <v>32</v>
      </c>
      <c r="AX1213" s="13" t="s">
        <v>75</v>
      </c>
      <c r="AY1213" s="244" t="s">
        <v>133</v>
      </c>
    </row>
    <row r="1214" s="14" customFormat="1">
      <c r="A1214" s="14"/>
      <c r="B1214" s="245"/>
      <c r="C1214" s="246"/>
      <c r="D1214" s="236" t="s">
        <v>141</v>
      </c>
      <c r="E1214" s="247" t="s">
        <v>1</v>
      </c>
      <c r="F1214" s="248" t="s">
        <v>153</v>
      </c>
      <c r="G1214" s="246"/>
      <c r="H1214" s="249">
        <v>3</v>
      </c>
      <c r="I1214" s="250"/>
      <c r="J1214" s="246"/>
      <c r="K1214" s="246"/>
      <c r="L1214" s="251"/>
      <c r="M1214" s="252"/>
      <c r="N1214" s="253"/>
      <c r="O1214" s="253"/>
      <c r="P1214" s="253"/>
      <c r="Q1214" s="253"/>
      <c r="R1214" s="253"/>
      <c r="S1214" s="253"/>
      <c r="T1214" s="254"/>
      <c r="U1214" s="14"/>
      <c r="V1214" s="14"/>
      <c r="W1214" s="14"/>
      <c r="X1214" s="14"/>
      <c r="Y1214" s="14"/>
      <c r="Z1214" s="14"/>
      <c r="AA1214" s="14"/>
      <c r="AB1214" s="14"/>
      <c r="AC1214" s="14"/>
      <c r="AD1214" s="14"/>
      <c r="AE1214" s="14"/>
      <c r="AT1214" s="255" t="s">
        <v>141</v>
      </c>
      <c r="AU1214" s="255" t="s">
        <v>85</v>
      </c>
      <c r="AV1214" s="14" t="s">
        <v>85</v>
      </c>
      <c r="AW1214" s="14" t="s">
        <v>32</v>
      </c>
      <c r="AX1214" s="14" t="s">
        <v>75</v>
      </c>
      <c r="AY1214" s="255" t="s">
        <v>133</v>
      </c>
    </row>
    <row r="1215" s="13" customFormat="1">
      <c r="A1215" s="13"/>
      <c r="B1215" s="234"/>
      <c r="C1215" s="235"/>
      <c r="D1215" s="236" t="s">
        <v>141</v>
      </c>
      <c r="E1215" s="237" t="s">
        <v>1</v>
      </c>
      <c r="F1215" s="238" t="s">
        <v>1564</v>
      </c>
      <c r="G1215" s="235"/>
      <c r="H1215" s="237" t="s">
        <v>1</v>
      </c>
      <c r="I1215" s="239"/>
      <c r="J1215" s="235"/>
      <c r="K1215" s="235"/>
      <c r="L1215" s="240"/>
      <c r="M1215" s="241"/>
      <c r="N1215" s="242"/>
      <c r="O1215" s="242"/>
      <c r="P1215" s="242"/>
      <c r="Q1215" s="242"/>
      <c r="R1215" s="242"/>
      <c r="S1215" s="242"/>
      <c r="T1215" s="243"/>
      <c r="U1215" s="13"/>
      <c r="V1215" s="13"/>
      <c r="W1215" s="13"/>
      <c r="X1215" s="13"/>
      <c r="Y1215" s="13"/>
      <c r="Z1215" s="13"/>
      <c r="AA1215" s="13"/>
      <c r="AB1215" s="13"/>
      <c r="AC1215" s="13"/>
      <c r="AD1215" s="13"/>
      <c r="AE1215" s="13"/>
      <c r="AT1215" s="244" t="s">
        <v>141</v>
      </c>
      <c r="AU1215" s="244" t="s">
        <v>85</v>
      </c>
      <c r="AV1215" s="13" t="s">
        <v>83</v>
      </c>
      <c r="AW1215" s="13" t="s">
        <v>32</v>
      </c>
      <c r="AX1215" s="13" t="s">
        <v>75</v>
      </c>
      <c r="AY1215" s="244" t="s">
        <v>133</v>
      </c>
    </row>
    <row r="1216" s="14" customFormat="1">
      <c r="A1216" s="14"/>
      <c r="B1216" s="245"/>
      <c r="C1216" s="246"/>
      <c r="D1216" s="236" t="s">
        <v>141</v>
      </c>
      <c r="E1216" s="247" t="s">
        <v>1</v>
      </c>
      <c r="F1216" s="248" t="s">
        <v>85</v>
      </c>
      <c r="G1216" s="246"/>
      <c r="H1216" s="249">
        <v>2</v>
      </c>
      <c r="I1216" s="250"/>
      <c r="J1216" s="246"/>
      <c r="K1216" s="246"/>
      <c r="L1216" s="251"/>
      <c r="M1216" s="252"/>
      <c r="N1216" s="253"/>
      <c r="O1216" s="253"/>
      <c r="P1216" s="253"/>
      <c r="Q1216" s="253"/>
      <c r="R1216" s="253"/>
      <c r="S1216" s="253"/>
      <c r="T1216" s="254"/>
      <c r="U1216" s="14"/>
      <c r="V1216" s="14"/>
      <c r="W1216" s="14"/>
      <c r="X1216" s="14"/>
      <c r="Y1216" s="14"/>
      <c r="Z1216" s="14"/>
      <c r="AA1216" s="14"/>
      <c r="AB1216" s="14"/>
      <c r="AC1216" s="14"/>
      <c r="AD1216" s="14"/>
      <c r="AE1216" s="14"/>
      <c r="AT1216" s="255" t="s">
        <v>141</v>
      </c>
      <c r="AU1216" s="255" t="s">
        <v>85</v>
      </c>
      <c r="AV1216" s="14" t="s">
        <v>85</v>
      </c>
      <c r="AW1216" s="14" t="s">
        <v>32</v>
      </c>
      <c r="AX1216" s="14" t="s">
        <v>75</v>
      </c>
      <c r="AY1216" s="255" t="s">
        <v>133</v>
      </c>
    </row>
    <row r="1217" s="13" customFormat="1">
      <c r="A1217" s="13"/>
      <c r="B1217" s="234"/>
      <c r="C1217" s="235"/>
      <c r="D1217" s="236" t="s">
        <v>141</v>
      </c>
      <c r="E1217" s="237" t="s">
        <v>1</v>
      </c>
      <c r="F1217" s="238" t="s">
        <v>1565</v>
      </c>
      <c r="G1217" s="235"/>
      <c r="H1217" s="237" t="s">
        <v>1</v>
      </c>
      <c r="I1217" s="239"/>
      <c r="J1217" s="235"/>
      <c r="K1217" s="235"/>
      <c r="L1217" s="240"/>
      <c r="M1217" s="241"/>
      <c r="N1217" s="242"/>
      <c r="O1217" s="242"/>
      <c r="P1217" s="242"/>
      <c r="Q1217" s="242"/>
      <c r="R1217" s="242"/>
      <c r="S1217" s="242"/>
      <c r="T1217" s="243"/>
      <c r="U1217" s="13"/>
      <c r="V1217" s="13"/>
      <c r="W1217" s="13"/>
      <c r="X1217" s="13"/>
      <c r="Y1217" s="13"/>
      <c r="Z1217" s="13"/>
      <c r="AA1217" s="13"/>
      <c r="AB1217" s="13"/>
      <c r="AC1217" s="13"/>
      <c r="AD1217" s="13"/>
      <c r="AE1217" s="13"/>
      <c r="AT1217" s="244" t="s">
        <v>141</v>
      </c>
      <c r="AU1217" s="244" t="s">
        <v>85</v>
      </c>
      <c r="AV1217" s="13" t="s">
        <v>83</v>
      </c>
      <c r="AW1217" s="13" t="s">
        <v>32</v>
      </c>
      <c r="AX1217" s="13" t="s">
        <v>75</v>
      </c>
      <c r="AY1217" s="244" t="s">
        <v>133</v>
      </c>
    </row>
    <row r="1218" s="14" customFormat="1">
      <c r="A1218" s="14"/>
      <c r="B1218" s="245"/>
      <c r="C1218" s="246"/>
      <c r="D1218" s="236" t="s">
        <v>141</v>
      </c>
      <c r="E1218" s="247" t="s">
        <v>1</v>
      </c>
      <c r="F1218" s="248" t="s">
        <v>153</v>
      </c>
      <c r="G1218" s="246"/>
      <c r="H1218" s="249">
        <v>3</v>
      </c>
      <c r="I1218" s="250"/>
      <c r="J1218" s="246"/>
      <c r="K1218" s="246"/>
      <c r="L1218" s="251"/>
      <c r="M1218" s="252"/>
      <c r="N1218" s="253"/>
      <c r="O1218" s="253"/>
      <c r="P1218" s="253"/>
      <c r="Q1218" s="253"/>
      <c r="R1218" s="253"/>
      <c r="S1218" s="253"/>
      <c r="T1218" s="254"/>
      <c r="U1218" s="14"/>
      <c r="V1218" s="14"/>
      <c r="W1218" s="14"/>
      <c r="X1218" s="14"/>
      <c r="Y1218" s="14"/>
      <c r="Z1218" s="14"/>
      <c r="AA1218" s="14"/>
      <c r="AB1218" s="14"/>
      <c r="AC1218" s="14"/>
      <c r="AD1218" s="14"/>
      <c r="AE1218" s="14"/>
      <c r="AT1218" s="255" t="s">
        <v>141</v>
      </c>
      <c r="AU1218" s="255" t="s">
        <v>85</v>
      </c>
      <c r="AV1218" s="14" t="s">
        <v>85</v>
      </c>
      <c r="AW1218" s="14" t="s">
        <v>32</v>
      </c>
      <c r="AX1218" s="14" t="s">
        <v>75</v>
      </c>
      <c r="AY1218" s="255" t="s">
        <v>133</v>
      </c>
    </row>
    <row r="1219" s="13" customFormat="1">
      <c r="A1219" s="13"/>
      <c r="B1219" s="234"/>
      <c r="C1219" s="235"/>
      <c r="D1219" s="236" t="s">
        <v>141</v>
      </c>
      <c r="E1219" s="237" t="s">
        <v>1</v>
      </c>
      <c r="F1219" s="238" t="s">
        <v>1566</v>
      </c>
      <c r="G1219" s="235"/>
      <c r="H1219" s="237" t="s">
        <v>1</v>
      </c>
      <c r="I1219" s="239"/>
      <c r="J1219" s="235"/>
      <c r="K1219" s="235"/>
      <c r="L1219" s="240"/>
      <c r="M1219" s="241"/>
      <c r="N1219" s="242"/>
      <c r="O1219" s="242"/>
      <c r="P1219" s="242"/>
      <c r="Q1219" s="242"/>
      <c r="R1219" s="242"/>
      <c r="S1219" s="242"/>
      <c r="T1219" s="243"/>
      <c r="U1219" s="13"/>
      <c r="V1219" s="13"/>
      <c r="W1219" s="13"/>
      <c r="X1219" s="13"/>
      <c r="Y1219" s="13"/>
      <c r="Z1219" s="13"/>
      <c r="AA1219" s="13"/>
      <c r="AB1219" s="13"/>
      <c r="AC1219" s="13"/>
      <c r="AD1219" s="13"/>
      <c r="AE1219" s="13"/>
      <c r="AT1219" s="244" t="s">
        <v>141</v>
      </c>
      <c r="AU1219" s="244" t="s">
        <v>85</v>
      </c>
      <c r="AV1219" s="13" t="s">
        <v>83</v>
      </c>
      <c r="AW1219" s="13" t="s">
        <v>32</v>
      </c>
      <c r="AX1219" s="13" t="s">
        <v>75</v>
      </c>
      <c r="AY1219" s="244" t="s">
        <v>133</v>
      </c>
    </row>
    <row r="1220" s="14" customFormat="1">
      <c r="A1220" s="14"/>
      <c r="B1220" s="245"/>
      <c r="C1220" s="246"/>
      <c r="D1220" s="236" t="s">
        <v>141</v>
      </c>
      <c r="E1220" s="247" t="s">
        <v>1</v>
      </c>
      <c r="F1220" s="248" t="s">
        <v>83</v>
      </c>
      <c r="G1220" s="246"/>
      <c r="H1220" s="249">
        <v>1</v>
      </c>
      <c r="I1220" s="250"/>
      <c r="J1220" s="246"/>
      <c r="K1220" s="246"/>
      <c r="L1220" s="251"/>
      <c r="M1220" s="252"/>
      <c r="N1220" s="253"/>
      <c r="O1220" s="253"/>
      <c r="P1220" s="253"/>
      <c r="Q1220" s="253"/>
      <c r="R1220" s="253"/>
      <c r="S1220" s="253"/>
      <c r="T1220" s="254"/>
      <c r="U1220" s="14"/>
      <c r="V1220" s="14"/>
      <c r="W1220" s="14"/>
      <c r="X1220" s="14"/>
      <c r="Y1220" s="14"/>
      <c r="Z1220" s="14"/>
      <c r="AA1220" s="14"/>
      <c r="AB1220" s="14"/>
      <c r="AC1220" s="14"/>
      <c r="AD1220" s="14"/>
      <c r="AE1220" s="14"/>
      <c r="AT1220" s="255" t="s">
        <v>141</v>
      </c>
      <c r="AU1220" s="255" t="s">
        <v>85</v>
      </c>
      <c r="AV1220" s="14" t="s">
        <v>85</v>
      </c>
      <c r="AW1220" s="14" t="s">
        <v>32</v>
      </c>
      <c r="AX1220" s="14" t="s">
        <v>75</v>
      </c>
      <c r="AY1220" s="255" t="s">
        <v>133</v>
      </c>
    </row>
    <row r="1221" s="13" customFormat="1">
      <c r="A1221" s="13"/>
      <c r="B1221" s="234"/>
      <c r="C1221" s="235"/>
      <c r="D1221" s="236" t="s">
        <v>141</v>
      </c>
      <c r="E1221" s="237" t="s">
        <v>1</v>
      </c>
      <c r="F1221" s="238" t="s">
        <v>1567</v>
      </c>
      <c r="G1221" s="235"/>
      <c r="H1221" s="237" t="s">
        <v>1</v>
      </c>
      <c r="I1221" s="239"/>
      <c r="J1221" s="235"/>
      <c r="K1221" s="235"/>
      <c r="L1221" s="240"/>
      <c r="M1221" s="241"/>
      <c r="N1221" s="242"/>
      <c r="O1221" s="242"/>
      <c r="P1221" s="242"/>
      <c r="Q1221" s="242"/>
      <c r="R1221" s="242"/>
      <c r="S1221" s="242"/>
      <c r="T1221" s="243"/>
      <c r="U1221" s="13"/>
      <c r="V1221" s="13"/>
      <c r="W1221" s="13"/>
      <c r="X1221" s="13"/>
      <c r="Y1221" s="13"/>
      <c r="Z1221" s="13"/>
      <c r="AA1221" s="13"/>
      <c r="AB1221" s="13"/>
      <c r="AC1221" s="13"/>
      <c r="AD1221" s="13"/>
      <c r="AE1221" s="13"/>
      <c r="AT1221" s="244" t="s">
        <v>141</v>
      </c>
      <c r="AU1221" s="244" t="s">
        <v>85</v>
      </c>
      <c r="AV1221" s="13" t="s">
        <v>83</v>
      </c>
      <c r="AW1221" s="13" t="s">
        <v>32</v>
      </c>
      <c r="AX1221" s="13" t="s">
        <v>75</v>
      </c>
      <c r="AY1221" s="244" t="s">
        <v>133</v>
      </c>
    </row>
    <row r="1222" s="14" customFormat="1">
      <c r="A1222" s="14"/>
      <c r="B1222" s="245"/>
      <c r="C1222" s="246"/>
      <c r="D1222" s="236" t="s">
        <v>141</v>
      </c>
      <c r="E1222" s="247" t="s">
        <v>1</v>
      </c>
      <c r="F1222" s="248" t="s">
        <v>83</v>
      </c>
      <c r="G1222" s="246"/>
      <c r="H1222" s="249">
        <v>1</v>
      </c>
      <c r="I1222" s="250"/>
      <c r="J1222" s="246"/>
      <c r="K1222" s="246"/>
      <c r="L1222" s="251"/>
      <c r="M1222" s="252"/>
      <c r="N1222" s="253"/>
      <c r="O1222" s="253"/>
      <c r="P1222" s="253"/>
      <c r="Q1222" s="253"/>
      <c r="R1222" s="253"/>
      <c r="S1222" s="253"/>
      <c r="T1222" s="254"/>
      <c r="U1222" s="14"/>
      <c r="V1222" s="14"/>
      <c r="W1222" s="14"/>
      <c r="X1222" s="14"/>
      <c r="Y1222" s="14"/>
      <c r="Z1222" s="14"/>
      <c r="AA1222" s="14"/>
      <c r="AB1222" s="14"/>
      <c r="AC1222" s="14"/>
      <c r="AD1222" s="14"/>
      <c r="AE1222" s="14"/>
      <c r="AT1222" s="255" t="s">
        <v>141</v>
      </c>
      <c r="AU1222" s="255" t="s">
        <v>85</v>
      </c>
      <c r="AV1222" s="14" t="s">
        <v>85</v>
      </c>
      <c r="AW1222" s="14" t="s">
        <v>32</v>
      </c>
      <c r="AX1222" s="14" t="s">
        <v>75</v>
      </c>
      <c r="AY1222" s="255" t="s">
        <v>133</v>
      </c>
    </row>
    <row r="1223" s="15" customFormat="1">
      <c r="A1223" s="15"/>
      <c r="B1223" s="256"/>
      <c r="C1223" s="257"/>
      <c r="D1223" s="236" t="s">
        <v>141</v>
      </c>
      <c r="E1223" s="258" t="s">
        <v>1</v>
      </c>
      <c r="F1223" s="259" t="s">
        <v>152</v>
      </c>
      <c r="G1223" s="257"/>
      <c r="H1223" s="260">
        <v>43</v>
      </c>
      <c r="I1223" s="261"/>
      <c r="J1223" s="257"/>
      <c r="K1223" s="257"/>
      <c r="L1223" s="262"/>
      <c r="M1223" s="263"/>
      <c r="N1223" s="264"/>
      <c r="O1223" s="264"/>
      <c r="P1223" s="264"/>
      <c r="Q1223" s="264"/>
      <c r="R1223" s="264"/>
      <c r="S1223" s="264"/>
      <c r="T1223" s="265"/>
      <c r="U1223" s="15"/>
      <c r="V1223" s="15"/>
      <c r="W1223" s="15"/>
      <c r="X1223" s="15"/>
      <c r="Y1223" s="15"/>
      <c r="Z1223" s="15"/>
      <c r="AA1223" s="15"/>
      <c r="AB1223" s="15"/>
      <c r="AC1223" s="15"/>
      <c r="AD1223" s="15"/>
      <c r="AE1223" s="15"/>
      <c r="AT1223" s="266" t="s">
        <v>141</v>
      </c>
      <c r="AU1223" s="266" t="s">
        <v>85</v>
      </c>
      <c r="AV1223" s="15" t="s">
        <v>139</v>
      </c>
      <c r="AW1223" s="15" t="s">
        <v>32</v>
      </c>
      <c r="AX1223" s="15" t="s">
        <v>83</v>
      </c>
      <c r="AY1223" s="266" t="s">
        <v>133</v>
      </c>
    </row>
    <row r="1224" s="2" customFormat="1" ht="16.5" customHeight="1">
      <c r="A1224" s="39"/>
      <c r="B1224" s="40"/>
      <c r="C1224" s="278" t="s">
        <v>1863</v>
      </c>
      <c r="D1224" s="278" t="s">
        <v>312</v>
      </c>
      <c r="E1224" s="279" t="s">
        <v>563</v>
      </c>
      <c r="F1224" s="280" t="s">
        <v>564</v>
      </c>
      <c r="G1224" s="281" t="s">
        <v>440</v>
      </c>
      <c r="H1224" s="282">
        <v>43</v>
      </c>
      <c r="I1224" s="283"/>
      <c r="J1224" s="284">
        <f>ROUND(I1224*H1224,2)</f>
        <v>0</v>
      </c>
      <c r="K1224" s="285"/>
      <c r="L1224" s="286"/>
      <c r="M1224" s="287" t="s">
        <v>1</v>
      </c>
      <c r="N1224" s="288" t="s">
        <v>40</v>
      </c>
      <c r="O1224" s="92"/>
      <c r="P1224" s="230">
        <f>O1224*H1224</f>
        <v>0</v>
      </c>
      <c r="Q1224" s="230">
        <v>0.0025000000000000001</v>
      </c>
      <c r="R1224" s="230">
        <f>Q1224*H1224</f>
        <v>0.1075</v>
      </c>
      <c r="S1224" s="230">
        <v>0</v>
      </c>
      <c r="T1224" s="231">
        <f>S1224*H1224</f>
        <v>0</v>
      </c>
      <c r="U1224" s="39"/>
      <c r="V1224" s="39"/>
      <c r="W1224" s="39"/>
      <c r="X1224" s="39"/>
      <c r="Y1224" s="39"/>
      <c r="Z1224" s="39"/>
      <c r="AA1224" s="39"/>
      <c r="AB1224" s="39"/>
      <c r="AC1224" s="39"/>
      <c r="AD1224" s="39"/>
      <c r="AE1224" s="39"/>
      <c r="AR1224" s="232" t="s">
        <v>187</v>
      </c>
      <c r="AT1224" s="232" t="s">
        <v>312</v>
      </c>
      <c r="AU1224" s="232" t="s">
        <v>85</v>
      </c>
      <c r="AY1224" s="18" t="s">
        <v>133</v>
      </c>
      <c r="BE1224" s="233">
        <f>IF(N1224="základní",J1224,0)</f>
        <v>0</v>
      </c>
      <c r="BF1224" s="233">
        <f>IF(N1224="snížená",J1224,0)</f>
        <v>0</v>
      </c>
      <c r="BG1224" s="233">
        <f>IF(N1224="zákl. přenesená",J1224,0)</f>
        <v>0</v>
      </c>
      <c r="BH1224" s="233">
        <f>IF(N1224="sníž. přenesená",J1224,0)</f>
        <v>0</v>
      </c>
      <c r="BI1224" s="233">
        <f>IF(N1224="nulová",J1224,0)</f>
        <v>0</v>
      </c>
      <c r="BJ1224" s="18" t="s">
        <v>83</v>
      </c>
      <c r="BK1224" s="233">
        <f>ROUND(I1224*H1224,2)</f>
        <v>0</v>
      </c>
      <c r="BL1224" s="18" t="s">
        <v>139</v>
      </c>
      <c r="BM1224" s="232" t="s">
        <v>1864</v>
      </c>
    </row>
    <row r="1225" s="14" customFormat="1">
      <c r="A1225" s="14"/>
      <c r="B1225" s="245"/>
      <c r="C1225" s="246"/>
      <c r="D1225" s="236" t="s">
        <v>141</v>
      </c>
      <c r="E1225" s="247" t="s">
        <v>1</v>
      </c>
      <c r="F1225" s="248" t="s">
        <v>398</v>
      </c>
      <c r="G1225" s="246"/>
      <c r="H1225" s="249">
        <v>43</v>
      </c>
      <c r="I1225" s="250"/>
      <c r="J1225" s="246"/>
      <c r="K1225" s="246"/>
      <c r="L1225" s="251"/>
      <c r="M1225" s="252"/>
      <c r="N1225" s="253"/>
      <c r="O1225" s="253"/>
      <c r="P1225" s="253"/>
      <c r="Q1225" s="253"/>
      <c r="R1225" s="253"/>
      <c r="S1225" s="253"/>
      <c r="T1225" s="254"/>
      <c r="U1225" s="14"/>
      <c r="V1225" s="14"/>
      <c r="W1225" s="14"/>
      <c r="X1225" s="14"/>
      <c r="Y1225" s="14"/>
      <c r="Z1225" s="14"/>
      <c r="AA1225" s="14"/>
      <c r="AB1225" s="14"/>
      <c r="AC1225" s="14"/>
      <c r="AD1225" s="14"/>
      <c r="AE1225" s="14"/>
      <c r="AT1225" s="255" t="s">
        <v>141</v>
      </c>
      <c r="AU1225" s="255" t="s">
        <v>85</v>
      </c>
      <c r="AV1225" s="14" t="s">
        <v>85</v>
      </c>
      <c r="AW1225" s="14" t="s">
        <v>32</v>
      </c>
      <c r="AX1225" s="14" t="s">
        <v>83</v>
      </c>
      <c r="AY1225" s="255" t="s">
        <v>133</v>
      </c>
    </row>
    <row r="1226" s="2" customFormat="1" ht="16.5" customHeight="1">
      <c r="A1226" s="39"/>
      <c r="B1226" s="40"/>
      <c r="C1226" s="278" t="s">
        <v>1865</v>
      </c>
      <c r="D1226" s="278" t="s">
        <v>312</v>
      </c>
      <c r="E1226" s="279" t="s">
        <v>559</v>
      </c>
      <c r="F1226" s="280" t="s">
        <v>560</v>
      </c>
      <c r="G1226" s="281" t="s">
        <v>440</v>
      </c>
      <c r="H1226" s="282">
        <v>43</v>
      </c>
      <c r="I1226" s="283"/>
      <c r="J1226" s="284">
        <f>ROUND(I1226*H1226,2)</f>
        <v>0</v>
      </c>
      <c r="K1226" s="285"/>
      <c r="L1226" s="286"/>
      <c r="M1226" s="287" t="s">
        <v>1</v>
      </c>
      <c r="N1226" s="288" t="s">
        <v>40</v>
      </c>
      <c r="O1226" s="92"/>
      <c r="P1226" s="230">
        <f>O1226*H1226</f>
        <v>0</v>
      </c>
      <c r="Q1226" s="230">
        <v>0.029499999999999998</v>
      </c>
      <c r="R1226" s="230">
        <f>Q1226*H1226</f>
        <v>1.2685</v>
      </c>
      <c r="S1226" s="230">
        <v>0</v>
      </c>
      <c r="T1226" s="231">
        <f>S1226*H1226</f>
        <v>0</v>
      </c>
      <c r="U1226" s="39"/>
      <c r="V1226" s="39"/>
      <c r="W1226" s="39"/>
      <c r="X1226" s="39"/>
      <c r="Y1226" s="39"/>
      <c r="Z1226" s="39"/>
      <c r="AA1226" s="39"/>
      <c r="AB1226" s="39"/>
      <c r="AC1226" s="39"/>
      <c r="AD1226" s="39"/>
      <c r="AE1226" s="39"/>
      <c r="AR1226" s="232" t="s">
        <v>187</v>
      </c>
      <c r="AT1226" s="232" t="s">
        <v>312</v>
      </c>
      <c r="AU1226" s="232" t="s">
        <v>85</v>
      </c>
      <c r="AY1226" s="18" t="s">
        <v>133</v>
      </c>
      <c r="BE1226" s="233">
        <f>IF(N1226="základní",J1226,0)</f>
        <v>0</v>
      </c>
      <c r="BF1226" s="233">
        <f>IF(N1226="snížená",J1226,0)</f>
        <v>0</v>
      </c>
      <c r="BG1226" s="233">
        <f>IF(N1226="zákl. přenesená",J1226,0)</f>
        <v>0</v>
      </c>
      <c r="BH1226" s="233">
        <f>IF(N1226="sníž. přenesená",J1226,0)</f>
        <v>0</v>
      </c>
      <c r="BI1226" s="233">
        <f>IF(N1226="nulová",J1226,0)</f>
        <v>0</v>
      </c>
      <c r="BJ1226" s="18" t="s">
        <v>83</v>
      </c>
      <c r="BK1226" s="233">
        <f>ROUND(I1226*H1226,2)</f>
        <v>0</v>
      </c>
      <c r="BL1226" s="18" t="s">
        <v>139</v>
      </c>
      <c r="BM1226" s="232" t="s">
        <v>1866</v>
      </c>
    </row>
    <row r="1227" s="14" customFormat="1">
      <c r="A1227" s="14"/>
      <c r="B1227" s="245"/>
      <c r="C1227" s="246"/>
      <c r="D1227" s="236" t="s">
        <v>141</v>
      </c>
      <c r="E1227" s="247" t="s">
        <v>1</v>
      </c>
      <c r="F1227" s="248" t="s">
        <v>1867</v>
      </c>
      <c r="G1227" s="246"/>
      <c r="H1227" s="249">
        <v>43</v>
      </c>
      <c r="I1227" s="250"/>
      <c r="J1227" s="246"/>
      <c r="K1227" s="246"/>
      <c r="L1227" s="251"/>
      <c r="M1227" s="252"/>
      <c r="N1227" s="253"/>
      <c r="O1227" s="253"/>
      <c r="P1227" s="253"/>
      <c r="Q1227" s="253"/>
      <c r="R1227" s="253"/>
      <c r="S1227" s="253"/>
      <c r="T1227" s="254"/>
      <c r="U1227" s="14"/>
      <c r="V1227" s="14"/>
      <c r="W1227" s="14"/>
      <c r="X1227" s="14"/>
      <c r="Y1227" s="14"/>
      <c r="Z1227" s="14"/>
      <c r="AA1227" s="14"/>
      <c r="AB1227" s="14"/>
      <c r="AC1227" s="14"/>
      <c r="AD1227" s="14"/>
      <c r="AE1227" s="14"/>
      <c r="AT1227" s="255" t="s">
        <v>141</v>
      </c>
      <c r="AU1227" s="255" t="s">
        <v>85</v>
      </c>
      <c r="AV1227" s="14" t="s">
        <v>85</v>
      </c>
      <c r="AW1227" s="14" t="s">
        <v>32</v>
      </c>
      <c r="AX1227" s="14" t="s">
        <v>83</v>
      </c>
      <c r="AY1227" s="255" t="s">
        <v>133</v>
      </c>
    </row>
    <row r="1228" s="2" customFormat="1" ht="24.15" customHeight="1">
      <c r="A1228" s="39"/>
      <c r="B1228" s="40"/>
      <c r="C1228" s="220" t="s">
        <v>1868</v>
      </c>
      <c r="D1228" s="220" t="s">
        <v>135</v>
      </c>
      <c r="E1228" s="221" t="s">
        <v>567</v>
      </c>
      <c r="F1228" s="222" t="s">
        <v>568</v>
      </c>
      <c r="G1228" s="223" t="s">
        <v>1054</v>
      </c>
      <c r="H1228" s="224">
        <v>24</v>
      </c>
      <c r="I1228" s="225"/>
      <c r="J1228" s="226">
        <f>ROUND(I1228*H1228,2)</f>
        <v>0</v>
      </c>
      <c r="K1228" s="227"/>
      <c r="L1228" s="45"/>
      <c r="M1228" s="228" t="s">
        <v>1</v>
      </c>
      <c r="N1228" s="229" t="s">
        <v>40</v>
      </c>
      <c r="O1228" s="92"/>
      <c r="P1228" s="230">
        <f>O1228*H1228</f>
        <v>0</v>
      </c>
      <c r="Q1228" s="230">
        <v>0.00016000000000000001</v>
      </c>
      <c r="R1228" s="230">
        <f>Q1228*H1228</f>
        <v>0.0038400000000000005</v>
      </c>
      <c r="S1228" s="230">
        <v>0</v>
      </c>
      <c r="T1228" s="231">
        <f>S1228*H1228</f>
        <v>0</v>
      </c>
      <c r="U1228" s="39"/>
      <c r="V1228" s="39"/>
      <c r="W1228" s="39"/>
      <c r="X1228" s="39"/>
      <c r="Y1228" s="39"/>
      <c r="Z1228" s="39"/>
      <c r="AA1228" s="39"/>
      <c r="AB1228" s="39"/>
      <c r="AC1228" s="39"/>
      <c r="AD1228" s="39"/>
      <c r="AE1228" s="39"/>
      <c r="AR1228" s="232" t="s">
        <v>139</v>
      </c>
      <c r="AT1228" s="232" t="s">
        <v>135</v>
      </c>
      <c r="AU1228" s="232" t="s">
        <v>85</v>
      </c>
      <c r="AY1228" s="18" t="s">
        <v>133</v>
      </c>
      <c r="BE1228" s="233">
        <f>IF(N1228="základní",J1228,0)</f>
        <v>0</v>
      </c>
      <c r="BF1228" s="233">
        <f>IF(N1228="snížená",J1228,0)</f>
        <v>0</v>
      </c>
      <c r="BG1228" s="233">
        <f>IF(N1228="zákl. přenesená",J1228,0)</f>
        <v>0</v>
      </c>
      <c r="BH1228" s="233">
        <f>IF(N1228="sníž. přenesená",J1228,0)</f>
        <v>0</v>
      </c>
      <c r="BI1228" s="233">
        <f>IF(N1228="nulová",J1228,0)</f>
        <v>0</v>
      </c>
      <c r="BJ1228" s="18" t="s">
        <v>83</v>
      </c>
      <c r="BK1228" s="233">
        <f>ROUND(I1228*H1228,2)</f>
        <v>0</v>
      </c>
      <c r="BL1228" s="18" t="s">
        <v>139</v>
      </c>
      <c r="BM1228" s="232" t="s">
        <v>1869</v>
      </c>
    </row>
    <row r="1229" s="14" customFormat="1">
      <c r="A1229" s="14"/>
      <c r="B1229" s="245"/>
      <c r="C1229" s="246"/>
      <c r="D1229" s="236" t="s">
        <v>141</v>
      </c>
      <c r="E1229" s="247" t="s">
        <v>1</v>
      </c>
      <c r="F1229" s="248" t="s">
        <v>1870</v>
      </c>
      <c r="G1229" s="246"/>
      <c r="H1229" s="249">
        <v>24</v>
      </c>
      <c r="I1229" s="250"/>
      <c r="J1229" s="246"/>
      <c r="K1229" s="246"/>
      <c r="L1229" s="251"/>
      <c r="M1229" s="252"/>
      <c r="N1229" s="253"/>
      <c r="O1229" s="253"/>
      <c r="P1229" s="253"/>
      <c r="Q1229" s="253"/>
      <c r="R1229" s="253"/>
      <c r="S1229" s="253"/>
      <c r="T1229" s="254"/>
      <c r="U1229" s="14"/>
      <c r="V1229" s="14"/>
      <c r="W1229" s="14"/>
      <c r="X1229" s="14"/>
      <c r="Y1229" s="14"/>
      <c r="Z1229" s="14"/>
      <c r="AA1229" s="14"/>
      <c r="AB1229" s="14"/>
      <c r="AC1229" s="14"/>
      <c r="AD1229" s="14"/>
      <c r="AE1229" s="14"/>
      <c r="AT1229" s="255" t="s">
        <v>141</v>
      </c>
      <c r="AU1229" s="255" t="s">
        <v>85</v>
      </c>
      <c r="AV1229" s="14" t="s">
        <v>85</v>
      </c>
      <c r="AW1229" s="14" t="s">
        <v>32</v>
      </c>
      <c r="AX1229" s="14" t="s">
        <v>83</v>
      </c>
      <c r="AY1229" s="255" t="s">
        <v>133</v>
      </c>
    </row>
    <row r="1230" s="2" customFormat="1" ht="16.5" customHeight="1">
      <c r="A1230" s="39"/>
      <c r="B1230" s="40"/>
      <c r="C1230" s="220" t="s">
        <v>1871</v>
      </c>
      <c r="D1230" s="220" t="s">
        <v>135</v>
      </c>
      <c r="E1230" s="221" t="s">
        <v>571</v>
      </c>
      <c r="F1230" s="222" t="s">
        <v>572</v>
      </c>
      <c r="G1230" s="223" t="s">
        <v>190</v>
      </c>
      <c r="H1230" s="224">
        <v>5981.6899999999996</v>
      </c>
      <c r="I1230" s="225"/>
      <c r="J1230" s="226">
        <f>ROUND(I1230*H1230,2)</f>
        <v>0</v>
      </c>
      <c r="K1230" s="227"/>
      <c r="L1230" s="45"/>
      <c r="M1230" s="228" t="s">
        <v>1</v>
      </c>
      <c r="N1230" s="229" t="s">
        <v>40</v>
      </c>
      <c r="O1230" s="92"/>
      <c r="P1230" s="230">
        <f>O1230*H1230</f>
        <v>0</v>
      </c>
      <c r="Q1230" s="230">
        <v>0.00019000000000000001</v>
      </c>
      <c r="R1230" s="230">
        <f>Q1230*H1230</f>
        <v>1.1365211</v>
      </c>
      <c r="S1230" s="230">
        <v>0</v>
      </c>
      <c r="T1230" s="231">
        <f>S1230*H1230</f>
        <v>0</v>
      </c>
      <c r="U1230" s="39"/>
      <c r="V1230" s="39"/>
      <c r="W1230" s="39"/>
      <c r="X1230" s="39"/>
      <c r="Y1230" s="39"/>
      <c r="Z1230" s="39"/>
      <c r="AA1230" s="39"/>
      <c r="AB1230" s="39"/>
      <c r="AC1230" s="39"/>
      <c r="AD1230" s="39"/>
      <c r="AE1230" s="39"/>
      <c r="AR1230" s="232" t="s">
        <v>139</v>
      </c>
      <c r="AT1230" s="232" t="s">
        <v>135</v>
      </c>
      <c r="AU1230" s="232" t="s">
        <v>85</v>
      </c>
      <c r="AY1230" s="18" t="s">
        <v>133</v>
      </c>
      <c r="BE1230" s="233">
        <f>IF(N1230="základní",J1230,0)</f>
        <v>0</v>
      </c>
      <c r="BF1230" s="233">
        <f>IF(N1230="snížená",J1230,0)</f>
        <v>0</v>
      </c>
      <c r="BG1230" s="233">
        <f>IF(N1230="zákl. přenesená",J1230,0)</f>
        <v>0</v>
      </c>
      <c r="BH1230" s="233">
        <f>IF(N1230="sníž. přenesená",J1230,0)</f>
        <v>0</v>
      </c>
      <c r="BI1230" s="233">
        <f>IF(N1230="nulová",J1230,0)</f>
        <v>0</v>
      </c>
      <c r="BJ1230" s="18" t="s">
        <v>83</v>
      </c>
      <c r="BK1230" s="233">
        <f>ROUND(I1230*H1230,2)</f>
        <v>0</v>
      </c>
      <c r="BL1230" s="18" t="s">
        <v>139</v>
      </c>
      <c r="BM1230" s="232" t="s">
        <v>1872</v>
      </c>
    </row>
    <row r="1231" s="13" customFormat="1">
      <c r="A1231" s="13"/>
      <c r="B1231" s="234"/>
      <c r="C1231" s="235"/>
      <c r="D1231" s="236" t="s">
        <v>141</v>
      </c>
      <c r="E1231" s="237" t="s">
        <v>1</v>
      </c>
      <c r="F1231" s="238" t="s">
        <v>1831</v>
      </c>
      <c r="G1231" s="235"/>
      <c r="H1231" s="237" t="s">
        <v>1</v>
      </c>
      <c r="I1231" s="239"/>
      <c r="J1231" s="235"/>
      <c r="K1231" s="235"/>
      <c r="L1231" s="240"/>
      <c r="M1231" s="241"/>
      <c r="N1231" s="242"/>
      <c r="O1231" s="242"/>
      <c r="P1231" s="242"/>
      <c r="Q1231" s="242"/>
      <c r="R1231" s="242"/>
      <c r="S1231" s="242"/>
      <c r="T1231" s="243"/>
      <c r="U1231" s="13"/>
      <c r="V1231" s="13"/>
      <c r="W1231" s="13"/>
      <c r="X1231" s="13"/>
      <c r="Y1231" s="13"/>
      <c r="Z1231" s="13"/>
      <c r="AA1231" s="13"/>
      <c r="AB1231" s="13"/>
      <c r="AC1231" s="13"/>
      <c r="AD1231" s="13"/>
      <c r="AE1231" s="13"/>
      <c r="AT1231" s="244" t="s">
        <v>141</v>
      </c>
      <c r="AU1231" s="244" t="s">
        <v>85</v>
      </c>
      <c r="AV1231" s="13" t="s">
        <v>83</v>
      </c>
      <c r="AW1231" s="13" t="s">
        <v>32</v>
      </c>
      <c r="AX1231" s="13" t="s">
        <v>75</v>
      </c>
      <c r="AY1231" s="244" t="s">
        <v>133</v>
      </c>
    </row>
    <row r="1232" s="14" customFormat="1">
      <c r="A1232" s="14"/>
      <c r="B1232" s="245"/>
      <c r="C1232" s="246"/>
      <c r="D1232" s="236" t="s">
        <v>141</v>
      </c>
      <c r="E1232" s="247" t="s">
        <v>1</v>
      </c>
      <c r="F1232" s="248" t="s">
        <v>1873</v>
      </c>
      <c r="G1232" s="246"/>
      <c r="H1232" s="249">
        <v>5981.6899999999996</v>
      </c>
      <c r="I1232" s="250"/>
      <c r="J1232" s="246"/>
      <c r="K1232" s="246"/>
      <c r="L1232" s="251"/>
      <c r="M1232" s="252"/>
      <c r="N1232" s="253"/>
      <c r="O1232" s="253"/>
      <c r="P1232" s="253"/>
      <c r="Q1232" s="253"/>
      <c r="R1232" s="253"/>
      <c r="S1232" s="253"/>
      <c r="T1232" s="254"/>
      <c r="U1232" s="14"/>
      <c r="V1232" s="14"/>
      <c r="W1232" s="14"/>
      <c r="X1232" s="14"/>
      <c r="Y1232" s="14"/>
      <c r="Z1232" s="14"/>
      <c r="AA1232" s="14"/>
      <c r="AB1232" s="14"/>
      <c r="AC1232" s="14"/>
      <c r="AD1232" s="14"/>
      <c r="AE1232" s="14"/>
      <c r="AT1232" s="255" t="s">
        <v>141</v>
      </c>
      <c r="AU1232" s="255" t="s">
        <v>85</v>
      </c>
      <c r="AV1232" s="14" t="s">
        <v>85</v>
      </c>
      <c r="AW1232" s="14" t="s">
        <v>32</v>
      </c>
      <c r="AX1232" s="14" t="s">
        <v>83</v>
      </c>
      <c r="AY1232" s="255" t="s">
        <v>133</v>
      </c>
    </row>
    <row r="1233" s="2" customFormat="1" ht="16.5" customHeight="1">
      <c r="A1233" s="39"/>
      <c r="B1233" s="40"/>
      <c r="C1233" s="220" t="s">
        <v>1874</v>
      </c>
      <c r="D1233" s="220" t="s">
        <v>135</v>
      </c>
      <c r="E1233" s="221" t="s">
        <v>576</v>
      </c>
      <c r="F1233" s="222" t="s">
        <v>577</v>
      </c>
      <c r="G1233" s="223" t="s">
        <v>190</v>
      </c>
      <c r="H1233" s="224">
        <v>5981.6899999999996</v>
      </c>
      <c r="I1233" s="225"/>
      <c r="J1233" s="226">
        <f>ROUND(I1233*H1233,2)</f>
        <v>0</v>
      </c>
      <c r="K1233" s="227"/>
      <c r="L1233" s="45"/>
      <c r="M1233" s="228" t="s">
        <v>1</v>
      </c>
      <c r="N1233" s="229" t="s">
        <v>40</v>
      </c>
      <c r="O1233" s="92"/>
      <c r="P1233" s="230">
        <f>O1233*H1233</f>
        <v>0</v>
      </c>
      <c r="Q1233" s="230">
        <v>6.0000000000000002E-05</v>
      </c>
      <c r="R1233" s="230">
        <f>Q1233*H1233</f>
        <v>0.35890139999999998</v>
      </c>
      <c r="S1233" s="230">
        <v>0</v>
      </c>
      <c r="T1233" s="231">
        <f>S1233*H1233</f>
        <v>0</v>
      </c>
      <c r="U1233" s="39"/>
      <c r="V1233" s="39"/>
      <c r="W1233" s="39"/>
      <c r="X1233" s="39"/>
      <c r="Y1233" s="39"/>
      <c r="Z1233" s="39"/>
      <c r="AA1233" s="39"/>
      <c r="AB1233" s="39"/>
      <c r="AC1233" s="39"/>
      <c r="AD1233" s="39"/>
      <c r="AE1233" s="39"/>
      <c r="AR1233" s="232" t="s">
        <v>139</v>
      </c>
      <c r="AT1233" s="232" t="s">
        <v>135</v>
      </c>
      <c r="AU1233" s="232" t="s">
        <v>85</v>
      </c>
      <c r="AY1233" s="18" t="s">
        <v>133</v>
      </c>
      <c r="BE1233" s="233">
        <f>IF(N1233="základní",J1233,0)</f>
        <v>0</v>
      </c>
      <c r="BF1233" s="233">
        <f>IF(N1233="snížená",J1233,0)</f>
        <v>0</v>
      </c>
      <c r="BG1233" s="233">
        <f>IF(N1233="zákl. přenesená",J1233,0)</f>
        <v>0</v>
      </c>
      <c r="BH1233" s="233">
        <f>IF(N1233="sníž. přenesená",J1233,0)</f>
        <v>0</v>
      </c>
      <c r="BI1233" s="233">
        <f>IF(N1233="nulová",J1233,0)</f>
        <v>0</v>
      </c>
      <c r="BJ1233" s="18" t="s">
        <v>83</v>
      </c>
      <c r="BK1233" s="233">
        <f>ROUND(I1233*H1233,2)</f>
        <v>0</v>
      </c>
      <c r="BL1233" s="18" t="s">
        <v>139</v>
      </c>
      <c r="BM1233" s="232" t="s">
        <v>1875</v>
      </c>
    </row>
    <row r="1234" s="13" customFormat="1">
      <c r="A1234" s="13"/>
      <c r="B1234" s="234"/>
      <c r="C1234" s="235"/>
      <c r="D1234" s="236" t="s">
        <v>141</v>
      </c>
      <c r="E1234" s="237" t="s">
        <v>1</v>
      </c>
      <c r="F1234" s="238" t="s">
        <v>1831</v>
      </c>
      <c r="G1234" s="235"/>
      <c r="H1234" s="237" t="s">
        <v>1</v>
      </c>
      <c r="I1234" s="239"/>
      <c r="J1234" s="235"/>
      <c r="K1234" s="235"/>
      <c r="L1234" s="240"/>
      <c r="M1234" s="241"/>
      <c r="N1234" s="242"/>
      <c r="O1234" s="242"/>
      <c r="P1234" s="242"/>
      <c r="Q1234" s="242"/>
      <c r="R1234" s="242"/>
      <c r="S1234" s="242"/>
      <c r="T1234" s="243"/>
      <c r="U1234" s="13"/>
      <c r="V1234" s="13"/>
      <c r="W1234" s="13"/>
      <c r="X1234" s="13"/>
      <c r="Y1234" s="13"/>
      <c r="Z1234" s="13"/>
      <c r="AA1234" s="13"/>
      <c r="AB1234" s="13"/>
      <c r="AC1234" s="13"/>
      <c r="AD1234" s="13"/>
      <c r="AE1234" s="13"/>
      <c r="AT1234" s="244" t="s">
        <v>141</v>
      </c>
      <c r="AU1234" s="244" t="s">
        <v>85</v>
      </c>
      <c r="AV1234" s="13" t="s">
        <v>83</v>
      </c>
      <c r="AW1234" s="13" t="s">
        <v>32</v>
      </c>
      <c r="AX1234" s="13" t="s">
        <v>75</v>
      </c>
      <c r="AY1234" s="244" t="s">
        <v>133</v>
      </c>
    </row>
    <row r="1235" s="14" customFormat="1">
      <c r="A1235" s="14"/>
      <c r="B1235" s="245"/>
      <c r="C1235" s="246"/>
      <c r="D1235" s="236" t="s">
        <v>141</v>
      </c>
      <c r="E1235" s="247" t="s">
        <v>1</v>
      </c>
      <c r="F1235" s="248" t="s">
        <v>1873</v>
      </c>
      <c r="G1235" s="246"/>
      <c r="H1235" s="249">
        <v>5981.6899999999996</v>
      </c>
      <c r="I1235" s="250"/>
      <c r="J1235" s="246"/>
      <c r="K1235" s="246"/>
      <c r="L1235" s="251"/>
      <c r="M1235" s="252"/>
      <c r="N1235" s="253"/>
      <c r="O1235" s="253"/>
      <c r="P1235" s="253"/>
      <c r="Q1235" s="253"/>
      <c r="R1235" s="253"/>
      <c r="S1235" s="253"/>
      <c r="T1235" s="254"/>
      <c r="U1235" s="14"/>
      <c r="V1235" s="14"/>
      <c r="W1235" s="14"/>
      <c r="X1235" s="14"/>
      <c r="Y1235" s="14"/>
      <c r="Z1235" s="14"/>
      <c r="AA1235" s="14"/>
      <c r="AB1235" s="14"/>
      <c r="AC1235" s="14"/>
      <c r="AD1235" s="14"/>
      <c r="AE1235" s="14"/>
      <c r="AT1235" s="255" t="s">
        <v>141</v>
      </c>
      <c r="AU1235" s="255" t="s">
        <v>85</v>
      </c>
      <c r="AV1235" s="14" t="s">
        <v>85</v>
      </c>
      <c r="AW1235" s="14" t="s">
        <v>32</v>
      </c>
      <c r="AX1235" s="14" t="s">
        <v>83</v>
      </c>
      <c r="AY1235" s="255" t="s">
        <v>133</v>
      </c>
    </row>
    <row r="1236" s="2" customFormat="1" ht="24.15" customHeight="1">
      <c r="A1236" s="39"/>
      <c r="B1236" s="40"/>
      <c r="C1236" s="220" t="s">
        <v>1876</v>
      </c>
      <c r="D1236" s="220" t="s">
        <v>135</v>
      </c>
      <c r="E1236" s="221" t="s">
        <v>1877</v>
      </c>
      <c r="F1236" s="222" t="s">
        <v>1878</v>
      </c>
      <c r="G1236" s="223" t="s">
        <v>440</v>
      </c>
      <c r="H1236" s="224">
        <v>20</v>
      </c>
      <c r="I1236" s="225"/>
      <c r="J1236" s="226">
        <f>ROUND(I1236*H1236,2)</f>
        <v>0</v>
      </c>
      <c r="K1236" s="227"/>
      <c r="L1236" s="45"/>
      <c r="M1236" s="228" t="s">
        <v>1</v>
      </c>
      <c r="N1236" s="229" t="s">
        <v>40</v>
      </c>
      <c r="O1236" s="92"/>
      <c r="P1236" s="230">
        <f>O1236*H1236</f>
        <v>0</v>
      </c>
      <c r="Q1236" s="230">
        <v>0.00010000000000000001</v>
      </c>
      <c r="R1236" s="230">
        <f>Q1236*H1236</f>
        <v>0.002</v>
      </c>
      <c r="S1236" s="230">
        <v>0</v>
      </c>
      <c r="T1236" s="231">
        <f>S1236*H1236</f>
        <v>0</v>
      </c>
      <c r="U1236" s="39"/>
      <c r="V1236" s="39"/>
      <c r="W1236" s="39"/>
      <c r="X1236" s="39"/>
      <c r="Y1236" s="39"/>
      <c r="Z1236" s="39"/>
      <c r="AA1236" s="39"/>
      <c r="AB1236" s="39"/>
      <c r="AC1236" s="39"/>
      <c r="AD1236" s="39"/>
      <c r="AE1236" s="39"/>
      <c r="AR1236" s="232" t="s">
        <v>139</v>
      </c>
      <c r="AT1236" s="232" t="s">
        <v>135</v>
      </c>
      <c r="AU1236" s="232" t="s">
        <v>85</v>
      </c>
      <c r="AY1236" s="18" t="s">
        <v>133</v>
      </c>
      <c r="BE1236" s="233">
        <f>IF(N1236="základní",J1236,0)</f>
        <v>0</v>
      </c>
      <c r="BF1236" s="233">
        <f>IF(N1236="snížená",J1236,0)</f>
        <v>0</v>
      </c>
      <c r="BG1236" s="233">
        <f>IF(N1236="zákl. přenesená",J1236,0)</f>
        <v>0</v>
      </c>
      <c r="BH1236" s="233">
        <f>IF(N1236="sníž. přenesená",J1236,0)</f>
        <v>0</v>
      </c>
      <c r="BI1236" s="233">
        <f>IF(N1236="nulová",J1236,0)</f>
        <v>0</v>
      </c>
      <c r="BJ1236" s="18" t="s">
        <v>83</v>
      </c>
      <c r="BK1236" s="233">
        <f>ROUND(I1236*H1236,2)</f>
        <v>0</v>
      </c>
      <c r="BL1236" s="18" t="s">
        <v>139</v>
      </c>
      <c r="BM1236" s="232" t="s">
        <v>1879</v>
      </c>
    </row>
    <row r="1237" s="14" customFormat="1">
      <c r="A1237" s="14"/>
      <c r="B1237" s="245"/>
      <c r="C1237" s="246"/>
      <c r="D1237" s="236" t="s">
        <v>141</v>
      </c>
      <c r="E1237" s="247" t="s">
        <v>1</v>
      </c>
      <c r="F1237" s="248" t="s">
        <v>1880</v>
      </c>
      <c r="G1237" s="246"/>
      <c r="H1237" s="249">
        <v>20</v>
      </c>
      <c r="I1237" s="250"/>
      <c r="J1237" s="246"/>
      <c r="K1237" s="246"/>
      <c r="L1237" s="251"/>
      <c r="M1237" s="252"/>
      <c r="N1237" s="253"/>
      <c r="O1237" s="253"/>
      <c r="P1237" s="253"/>
      <c r="Q1237" s="253"/>
      <c r="R1237" s="253"/>
      <c r="S1237" s="253"/>
      <c r="T1237" s="254"/>
      <c r="U1237" s="14"/>
      <c r="V1237" s="14"/>
      <c r="W1237" s="14"/>
      <c r="X1237" s="14"/>
      <c r="Y1237" s="14"/>
      <c r="Z1237" s="14"/>
      <c r="AA1237" s="14"/>
      <c r="AB1237" s="14"/>
      <c r="AC1237" s="14"/>
      <c r="AD1237" s="14"/>
      <c r="AE1237" s="14"/>
      <c r="AT1237" s="255" t="s">
        <v>141</v>
      </c>
      <c r="AU1237" s="255" t="s">
        <v>85</v>
      </c>
      <c r="AV1237" s="14" t="s">
        <v>85</v>
      </c>
      <c r="AW1237" s="14" t="s">
        <v>32</v>
      </c>
      <c r="AX1237" s="14" t="s">
        <v>83</v>
      </c>
      <c r="AY1237" s="255" t="s">
        <v>133</v>
      </c>
    </row>
    <row r="1238" s="2" customFormat="1" ht="24.15" customHeight="1">
      <c r="A1238" s="39"/>
      <c r="B1238" s="40"/>
      <c r="C1238" s="220" t="s">
        <v>1881</v>
      </c>
      <c r="D1238" s="220" t="s">
        <v>135</v>
      </c>
      <c r="E1238" s="221" t="s">
        <v>1882</v>
      </c>
      <c r="F1238" s="222" t="s">
        <v>1883</v>
      </c>
      <c r="G1238" s="223" t="s">
        <v>440</v>
      </c>
      <c r="H1238" s="224">
        <v>4</v>
      </c>
      <c r="I1238" s="225"/>
      <c r="J1238" s="226">
        <f>ROUND(I1238*H1238,2)</f>
        <v>0</v>
      </c>
      <c r="K1238" s="227"/>
      <c r="L1238" s="45"/>
      <c r="M1238" s="228" t="s">
        <v>1</v>
      </c>
      <c r="N1238" s="229" t="s">
        <v>40</v>
      </c>
      <c r="O1238" s="92"/>
      <c r="P1238" s="230">
        <f>O1238*H1238</f>
        <v>0</v>
      </c>
      <c r="Q1238" s="230">
        <v>0.00025000000000000001</v>
      </c>
      <c r="R1238" s="230">
        <f>Q1238*H1238</f>
        <v>0.001</v>
      </c>
      <c r="S1238" s="230">
        <v>0</v>
      </c>
      <c r="T1238" s="231">
        <f>S1238*H1238</f>
        <v>0</v>
      </c>
      <c r="U1238" s="39"/>
      <c r="V1238" s="39"/>
      <c r="W1238" s="39"/>
      <c r="X1238" s="39"/>
      <c r="Y1238" s="39"/>
      <c r="Z1238" s="39"/>
      <c r="AA1238" s="39"/>
      <c r="AB1238" s="39"/>
      <c r="AC1238" s="39"/>
      <c r="AD1238" s="39"/>
      <c r="AE1238" s="39"/>
      <c r="AR1238" s="232" t="s">
        <v>139</v>
      </c>
      <c r="AT1238" s="232" t="s">
        <v>135</v>
      </c>
      <c r="AU1238" s="232" t="s">
        <v>85</v>
      </c>
      <c r="AY1238" s="18" t="s">
        <v>133</v>
      </c>
      <c r="BE1238" s="233">
        <f>IF(N1238="základní",J1238,0)</f>
        <v>0</v>
      </c>
      <c r="BF1238" s="233">
        <f>IF(N1238="snížená",J1238,0)</f>
        <v>0</v>
      </c>
      <c r="BG1238" s="233">
        <f>IF(N1238="zákl. přenesená",J1238,0)</f>
        <v>0</v>
      </c>
      <c r="BH1238" s="233">
        <f>IF(N1238="sníž. přenesená",J1238,0)</f>
        <v>0</v>
      </c>
      <c r="BI1238" s="233">
        <f>IF(N1238="nulová",J1238,0)</f>
        <v>0</v>
      </c>
      <c r="BJ1238" s="18" t="s">
        <v>83</v>
      </c>
      <c r="BK1238" s="233">
        <f>ROUND(I1238*H1238,2)</f>
        <v>0</v>
      </c>
      <c r="BL1238" s="18" t="s">
        <v>139</v>
      </c>
      <c r="BM1238" s="232" t="s">
        <v>1884</v>
      </c>
    </row>
    <row r="1239" s="14" customFormat="1">
      <c r="A1239" s="14"/>
      <c r="B1239" s="245"/>
      <c r="C1239" s="246"/>
      <c r="D1239" s="236" t="s">
        <v>141</v>
      </c>
      <c r="E1239" s="247" t="s">
        <v>1</v>
      </c>
      <c r="F1239" s="248" t="s">
        <v>139</v>
      </c>
      <c r="G1239" s="246"/>
      <c r="H1239" s="249">
        <v>4</v>
      </c>
      <c r="I1239" s="250"/>
      <c r="J1239" s="246"/>
      <c r="K1239" s="246"/>
      <c r="L1239" s="251"/>
      <c r="M1239" s="252"/>
      <c r="N1239" s="253"/>
      <c r="O1239" s="253"/>
      <c r="P1239" s="253"/>
      <c r="Q1239" s="253"/>
      <c r="R1239" s="253"/>
      <c r="S1239" s="253"/>
      <c r="T1239" s="254"/>
      <c r="U1239" s="14"/>
      <c r="V1239" s="14"/>
      <c r="W1239" s="14"/>
      <c r="X1239" s="14"/>
      <c r="Y1239" s="14"/>
      <c r="Z1239" s="14"/>
      <c r="AA1239" s="14"/>
      <c r="AB1239" s="14"/>
      <c r="AC1239" s="14"/>
      <c r="AD1239" s="14"/>
      <c r="AE1239" s="14"/>
      <c r="AT1239" s="255" t="s">
        <v>141</v>
      </c>
      <c r="AU1239" s="255" t="s">
        <v>85</v>
      </c>
      <c r="AV1239" s="14" t="s">
        <v>85</v>
      </c>
      <c r="AW1239" s="14" t="s">
        <v>32</v>
      </c>
      <c r="AX1239" s="14" t="s">
        <v>83</v>
      </c>
      <c r="AY1239" s="255" t="s">
        <v>133</v>
      </c>
    </row>
    <row r="1240" s="2" customFormat="1" ht="16.5" customHeight="1">
      <c r="A1240" s="39"/>
      <c r="B1240" s="40"/>
      <c r="C1240" s="220" t="s">
        <v>1885</v>
      </c>
      <c r="D1240" s="220" t="s">
        <v>135</v>
      </c>
      <c r="E1240" s="221" t="s">
        <v>1886</v>
      </c>
      <c r="F1240" s="222" t="s">
        <v>1887</v>
      </c>
      <c r="G1240" s="223" t="s">
        <v>440</v>
      </c>
      <c r="H1240" s="224">
        <v>2</v>
      </c>
      <c r="I1240" s="225"/>
      <c r="J1240" s="226">
        <f>ROUND(I1240*H1240,2)</f>
        <v>0</v>
      </c>
      <c r="K1240" s="227"/>
      <c r="L1240" s="45"/>
      <c r="M1240" s="228" t="s">
        <v>1</v>
      </c>
      <c r="N1240" s="229" t="s">
        <v>40</v>
      </c>
      <c r="O1240" s="92"/>
      <c r="P1240" s="230">
        <f>O1240*H1240</f>
        <v>0</v>
      </c>
      <c r="Q1240" s="230">
        <v>0.00050000000000000001</v>
      </c>
      <c r="R1240" s="230">
        <f>Q1240*H1240</f>
        <v>0.001</v>
      </c>
      <c r="S1240" s="230">
        <v>0</v>
      </c>
      <c r="T1240" s="231">
        <f>S1240*H1240</f>
        <v>0</v>
      </c>
      <c r="U1240" s="39"/>
      <c r="V1240" s="39"/>
      <c r="W1240" s="39"/>
      <c r="X1240" s="39"/>
      <c r="Y1240" s="39"/>
      <c r="Z1240" s="39"/>
      <c r="AA1240" s="39"/>
      <c r="AB1240" s="39"/>
      <c r="AC1240" s="39"/>
      <c r="AD1240" s="39"/>
      <c r="AE1240" s="39"/>
      <c r="AR1240" s="232" t="s">
        <v>139</v>
      </c>
      <c r="AT1240" s="232" t="s">
        <v>135</v>
      </c>
      <c r="AU1240" s="232" t="s">
        <v>85</v>
      </c>
      <c r="AY1240" s="18" t="s">
        <v>133</v>
      </c>
      <c r="BE1240" s="233">
        <f>IF(N1240="základní",J1240,0)</f>
        <v>0</v>
      </c>
      <c r="BF1240" s="233">
        <f>IF(N1240="snížená",J1240,0)</f>
        <v>0</v>
      </c>
      <c r="BG1240" s="233">
        <f>IF(N1240="zákl. přenesená",J1240,0)</f>
        <v>0</v>
      </c>
      <c r="BH1240" s="233">
        <f>IF(N1240="sníž. přenesená",J1240,0)</f>
        <v>0</v>
      </c>
      <c r="BI1240" s="233">
        <f>IF(N1240="nulová",J1240,0)</f>
        <v>0</v>
      </c>
      <c r="BJ1240" s="18" t="s">
        <v>83</v>
      </c>
      <c r="BK1240" s="233">
        <f>ROUND(I1240*H1240,2)</f>
        <v>0</v>
      </c>
      <c r="BL1240" s="18" t="s">
        <v>139</v>
      </c>
      <c r="BM1240" s="232" t="s">
        <v>1888</v>
      </c>
    </row>
    <row r="1241" s="14" customFormat="1">
      <c r="A1241" s="14"/>
      <c r="B1241" s="245"/>
      <c r="C1241" s="246"/>
      <c r="D1241" s="236" t="s">
        <v>141</v>
      </c>
      <c r="E1241" s="247" t="s">
        <v>1</v>
      </c>
      <c r="F1241" s="248" t="s">
        <v>85</v>
      </c>
      <c r="G1241" s="246"/>
      <c r="H1241" s="249">
        <v>2</v>
      </c>
      <c r="I1241" s="250"/>
      <c r="J1241" s="246"/>
      <c r="K1241" s="246"/>
      <c r="L1241" s="251"/>
      <c r="M1241" s="252"/>
      <c r="N1241" s="253"/>
      <c r="O1241" s="253"/>
      <c r="P1241" s="253"/>
      <c r="Q1241" s="253"/>
      <c r="R1241" s="253"/>
      <c r="S1241" s="253"/>
      <c r="T1241" s="254"/>
      <c r="U1241" s="14"/>
      <c r="V1241" s="14"/>
      <c r="W1241" s="14"/>
      <c r="X1241" s="14"/>
      <c r="Y1241" s="14"/>
      <c r="Z1241" s="14"/>
      <c r="AA1241" s="14"/>
      <c r="AB1241" s="14"/>
      <c r="AC1241" s="14"/>
      <c r="AD1241" s="14"/>
      <c r="AE1241" s="14"/>
      <c r="AT1241" s="255" t="s">
        <v>141</v>
      </c>
      <c r="AU1241" s="255" t="s">
        <v>85</v>
      </c>
      <c r="AV1241" s="14" t="s">
        <v>85</v>
      </c>
      <c r="AW1241" s="14" t="s">
        <v>32</v>
      </c>
      <c r="AX1241" s="14" t="s">
        <v>83</v>
      </c>
      <c r="AY1241" s="255" t="s">
        <v>133</v>
      </c>
    </row>
    <row r="1242" s="2" customFormat="1" ht="16.5" customHeight="1">
      <c r="A1242" s="39"/>
      <c r="B1242" s="40"/>
      <c r="C1242" s="220" t="s">
        <v>1889</v>
      </c>
      <c r="D1242" s="220" t="s">
        <v>135</v>
      </c>
      <c r="E1242" s="221" t="s">
        <v>1890</v>
      </c>
      <c r="F1242" s="222" t="s">
        <v>1891</v>
      </c>
      <c r="G1242" s="223" t="s">
        <v>440</v>
      </c>
      <c r="H1242" s="224">
        <v>2</v>
      </c>
      <c r="I1242" s="225"/>
      <c r="J1242" s="226">
        <f>ROUND(I1242*H1242,2)</f>
        <v>0</v>
      </c>
      <c r="K1242" s="227"/>
      <c r="L1242" s="45"/>
      <c r="M1242" s="228" t="s">
        <v>1</v>
      </c>
      <c r="N1242" s="229" t="s">
        <v>40</v>
      </c>
      <c r="O1242" s="92"/>
      <c r="P1242" s="230">
        <f>O1242*H1242</f>
        <v>0</v>
      </c>
      <c r="Q1242" s="230">
        <v>0.00066</v>
      </c>
      <c r="R1242" s="230">
        <f>Q1242*H1242</f>
        <v>0.00132</v>
      </c>
      <c r="S1242" s="230">
        <v>0</v>
      </c>
      <c r="T1242" s="231">
        <f>S1242*H1242</f>
        <v>0</v>
      </c>
      <c r="U1242" s="39"/>
      <c r="V1242" s="39"/>
      <c r="W1242" s="39"/>
      <c r="X1242" s="39"/>
      <c r="Y1242" s="39"/>
      <c r="Z1242" s="39"/>
      <c r="AA1242" s="39"/>
      <c r="AB1242" s="39"/>
      <c r="AC1242" s="39"/>
      <c r="AD1242" s="39"/>
      <c r="AE1242" s="39"/>
      <c r="AR1242" s="232" t="s">
        <v>139</v>
      </c>
      <c r="AT1242" s="232" t="s">
        <v>135</v>
      </c>
      <c r="AU1242" s="232" t="s">
        <v>85</v>
      </c>
      <c r="AY1242" s="18" t="s">
        <v>133</v>
      </c>
      <c r="BE1242" s="233">
        <f>IF(N1242="základní",J1242,0)</f>
        <v>0</v>
      </c>
      <c r="BF1242" s="233">
        <f>IF(N1242="snížená",J1242,0)</f>
        <v>0</v>
      </c>
      <c r="BG1242" s="233">
        <f>IF(N1242="zákl. přenesená",J1242,0)</f>
        <v>0</v>
      </c>
      <c r="BH1242" s="233">
        <f>IF(N1242="sníž. přenesená",J1242,0)</f>
        <v>0</v>
      </c>
      <c r="BI1242" s="233">
        <f>IF(N1242="nulová",J1242,0)</f>
        <v>0</v>
      </c>
      <c r="BJ1242" s="18" t="s">
        <v>83</v>
      </c>
      <c r="BK1242" s="233">
        <f>ROUND(I1242*H1242,2)</f>
        <v>0</v>
      </c>
      <c r="BL1242" s="18" t="s">
        <v>139</v>
      </c>
      <c r="BM1242" s="232" t="s">
        <v>1892</v>
      </c>
    </row>
    <row r="1243" s="14" customFormat="1">
      <c r="A1243" s="14"/>
      <c r="B1243" s="245"/>
      <c r="C1243" s="246"/>
      <c r="D1243" s="236" t="s">
        <v>141</v>
      </c>
      <c r="E1243" s="247" t="s">
        <v>1</v>
      </c>
      <c r="F1243" s="248" t="s">
        <v>85</v>
      </c>
      <c r="G1243" s="246"/>
      <c r="H1243" s="249">
        <v>2</v>
      </c>
      <c r="I1243" s="250"/>
      <c r="J1243" s="246"/>
      <c r="K1243" s="246"/>
      <c r="L1243" s="251"/>
      <c r="M1243" s="252"/>
      <c r="N1243" s="253"/>
      <c r="O1243" s="253"/>
      <c r="P1243" s="253"/>
      <c r="Q1243" s="253"/>
      <c r="R1243" s="253"/>
      <c r="S1243" s="253"/>
      <c r="T1243" s="254"/>
      <c r="U1243" s="14"/>
      <c r="V1243" s="14"/>
      <c r="W1243" s="14"/>
      <c r="X1243" s="14"/>
      <c r="Y1243" s="14"/>
      <c r="Z1243" s="14"/>
      <c r="AA1243" s="14"/>
      <c r="AB1243" s="14"/>
      <c r="AC1243" s="14"/>
      <c r="AD1243" s="14"/>
      <c r="AE1243" s="14"/>
      <c r="AT1243" s="255" t="s">
        <v>141</v>
      </c>
      <c r="AU1243" s="255" t="s">
        <v>85</v>
      </c>
      <c r="AV1243" s="14" t="s">
        <v>85</v>
      </c>
      <c r="AW1243" s="14" t="s">
        <v>32</v>
      </c>
      <c r="AX1243" s="14" t="s">
        <v>83</v>
      </c>
      <c r="AY1243" s="255" t="s">
        <v>133</v>
      </c>
    </row>
    <row r="1244" s="2" customFormat="1" ht="16.5" customHeight="1">
      <c r="A1244" s="39"/>
      <c r="B1244" s="40"/>
      <c r="C1244" s="220" t="s">
        <v>1893</v>
      </c>
      <c r="D1244" s="220" t="s">
        <v>135</v>
      </c>
      <c r="E1244" s="221" t="s">
        <v>1894</v>
      </c>
      <c r="F1244" s="222" t="s">
        <v>1895</v>
      </c>
      <c r="G1244" s="223" t="s">
        <v>440</v>
      </c>
      <c r="H1244" s="224">
        <v>8</v>
      </c>
      <c r="I1244" s="225"/>
      <c r="J1244" s="226">
        <f>ROUND(I1244*H1244,2)</f>
        <v>0</v>
      </c>
      <c r="K1244" s="227"/>
      <c r="L1244" s="45"/>
      <c r="M1244" s="228" t="s">
        <v>1</v>
      </c>
      <c r="N1244" s="229" t="s">
        <v>40</v>
      </c>
      <c r="O1244" s="92"/>
      <c r="P1244" s="230">
        <f>O1244*H1244</f>
        <v>0</v>
      </c>
      <c r="Q1244" s="230">
        <v>0.00073999999999999999</v>
      </c>
      <c r="R1244" s="230">
        <f>Q1244*H1244</f>
        <v>0.0059199999999999999</v>
      </c>
      <c r="S1244" s="230">
        <v>0</v>
      </c>
      <c r="T1244" s="231">
        <f>S1244*H1244</f>
        <v>0</v>
      </c>
      <c r="U1244" s="39"/>
      <c r="V1244" s="39"/>
      <c r="W1244" s="39"/>
      <c r="X1244" s="39"/>
      <c r="Y1244" s="39"/>
      <c r="Z1244" s="39"/>
      <c r="AA1244" s="39"/>
      <c r="AB1244" s="39"/>
      <c r="AC1244" s="39"/>
      <c r="AD1244" s="39"/>
      <c r="AE1244" s="39"/>
      <c r="AR1244" s="232" t="s">
        <v>139</v>
      </c>
      <c r="AT1244" s="232" t="s">
        <v>135</v>
      </c>
      <c r="AU1244" s="232" t="s">
        <v>85</v>
      </c>
      <c r="AY1244" s="18" t="s">
        <v>133</v>
      </c>
      <c r="BE1244" s="233">
        <f>IF(N1244="základní",J1244,0)</f>
        <v>0</v>
      </c>
      <c r="BF1244" s="233">
        <f>IF(N1244="snížená",J1244,0)</f>
        <v>0</v>
      </c>
      <c r="BG1244" s="233">
        <f>IF(N1244="zákl. přenesená",J1244,0)</f>
        <v>0</v>
      </c>
      <c r="BH1244" s="233">
        <f>IF(N1244="sníž. přenesená",J1244,0)</f>
        <v>0</v>
      </c>
      <c r="BI1244" s="233">
        <f>IF(N1244="nulová",J1244,0)</f>
        <v>0</v>
      </c>
      <c r="BJ1244" s="18" t="s">
        <v>83</v>
      </c>
      <c r="BK1244" s="233">
        <f>ROUND(I1244*H1244,2)</f>
        <v>0</v>
      </c>
      <c r="BL1244" s="18" t="s">
        <v>139</v>
      </c>
      <c r="BM1244" s="232" t="s">
        <v>1896</v>
      </c>
    </row>
    <row r="1245" s="14" customFormat="1">
      <c r="A1245" s="14"/>
      <c r="B1245" s="245"/>
      <c r="C1245" s="246"/>
      <c r="D1245" s="236" t="s">
        <v>141</v>
      </c>
      <c r="E1245" s="247" t="s">
        <v>1</v>
      </c>
      <c r="F1245" s="248" t="s">
        <v>1897</v>
      </c>
      <c r="G1245" s="246"/>
      <c r="H1245" s="249">
        <v>8</v>
      </c>
      <c r="I1245" s="250"/>
      <c r="J1245" s="246"/>
      <c r="K1245" s="246"/>
      <c r="L1245" s="251"/>
      <c r="M1245" s="252"/>
      <c r="N1245" s="253"/>
      <c r="O1245" s="253"/>
      <c r="P1245" s="253"/>
      <c r="Q1245" s="253"/>
      <c r="R1245" s="253"/>
      <c r="S1245" s="253"/>
      <c r="T1245" s="254"/>
      <c r="U1245" s="14"/>
      <c r="V1245" s="14"/>
      <c r="W1245" s="14"/>
      <c r="X1245" s="14"/>
      <c r="Y1245" s="14"/>
      <c r="Z1245" s="14"/>
      <c r="AA1245" s="14"/>
      <c r="AB1245" s="14"/>
      <c r="AC1245" s="14"/>
      <c r="AD1245" s="14"/>
      <c r="AE1245" s="14"/>
      <c r="AT1245" s="255" t="s">
        <v>141</v>
      </c>
      <c r="AU1245" s="255" t="s">
        <v>85</v>
      </c>
      <c r="AV1245" s="14" t="s">
        <v>85</v>
      </c>
      <c r="AW1245" s="14" t="s">
        <v>32</v>
      </c>
      <c r="AX1245" s="14" t="s">
        <v>83</v>
      </c>
      <c r="AY1245" s="255" t="s">
        <v>133</v>
      </c>
    </row>
    <row r="1246" s="12" customFormat="1" ht="22.8" customHeight="1">
      <c r="A1246" s="12"/>
      <c r="B1246" s="204"/>
      <c r="C1246" s="205"/>
      <c r="D1246" s="206" t="s">
        <v>74</v>
      </c>
      <c r="E1246" s="218" t="s">
        <v>194</v>
      </c>
      <c r="F1246" s="218" t="s">
        <v>580</v>
      </c>
      <c r="G1246" s="205"/>
      <c r="H1246" s="205"/>
      <c r="I1246" s="208"/>
      <c r="J1246" s="219">
        <f>BK1246</f>
        <v>0</v>
      </c>
      <c r="K1246" s="205"/>
      <c r="L1246" s="210"/>
      <c r="M1246" s="211"/>
      <c r="N1246" s="212"/>
      <c r="O1246" s="212"/>
      <c r="P1246" s="213">
        <f>SUM(P1247:P1258)</f>
        <v>0</v>
      </c>
      <c r="Q1246" s="212"/>
      <c r="R1246" s="213">
        <f>SUM(R1247:R1258)</f>
        <v>3.4290539999999998</v>
      </c>
      <c r="S1246" s="212"/>
      <c r="T1246" s="214">
        <f>SUM(T1247:T1258)</f>
        <v>0</v>
      </c>
      <c r="U1246" s="12"/>
      <c r="V1246" s="12"/>
      <c r="W1246" s="12"/>
      <c r="X1246" s="12"/>
      <c r="Y1246" s="12"/>
      <c r="Z1246" s="12"/>
      <c r="AA1246" s="12"/>
      <c r="AB1246" s="12"/>
      <c r="AC1246" s="12"/>
      <c r="AD1246" s="12"/>
      <c r="AE1246" s="12"/>
      <c r="AR1246" s="215" t="s">
        <v>83</v>
      </c>
      <c r="AT1246" s="216" t="s">
        <v>74</v>
      </c>
      <c r="AU1246" s="216" t="s">
        <v>83</v>
      </c>
      <c r="AY1246" s="215" t="s">
        <v>133</v>
      </c>
      <c r="BK1246" s="217">
        <f>SUM(BK1247:BK1258)</f>
        <v>0</v>
      </c>
    </row>
    <row r="1247" s="2" customFormat="1" ht="33" customHeight="1">
      <c r="A1247" s="39"/>
      <c r="B1247" s="40"/>
      <c r="C1247" s="220" t="s">
        <v>1898</v>
      </c>
      <c r="D1247" s="220" t="s">
        <v>135</v>
      </c>
      <c r="E1247" s="221" t="s">
        <v>582</v>
      </c>
      <c r="F1247" s="222" t="s">
        <v>583</v>
      </c>
      <c r="G1247" s="223" t="s">
        <v>190</v>
      </c>
      <c r="H1247" s="224">
        <v>5621.3999999999996</v>
      </c>
      <c r="I1247" s="225"/>
      <c r="J1247" s="226">
        <f>ROUND(I1247*H1247,2)</f>
        <v>0</v>
      </c>
      <c r="K1247" s="227"/>
      <c r="L1247" s="45"/>
      <c r="M1247" s="228" t="s">
        <v>1</v>
      </c>
      <c r="N1247" s="229" t="s">
        <v>40</v>
      </c>
      <c r="O1247" s="92"/>
      <c r="P1247" s="230">
        <f>O1247*H1247</f>
        <v>0</v>
      </c>
      <c r="Q1247" s="230">
        <v>0.00060999999999999997</v>
      </c>
      <c r="R1247" s="230">
        <f>Q1247*H1247</f>
        <v>3.4290539999999998</v>
      </c>
      <c r="S1247" s="230">
        <v>0</v>
      </c>
      <c r="T1247" s="231">
        <f>S1247*H1247</f>
        <v>0</v>
      </c>
      <c r="U1247" s="39"/>
      <c r="V1247" s="39"/>
      <c r="W1247" s="39"/>
      <c r="X1247" s="39"/>
      <c r="Y1247" s="39"/>
      <c r="Z1247" s="39"/>
      <c r="AA1247" s="39"/>
      <c r="AB1247" s="39"/>
      <c r="AC1247" s="39"/>
      <c r="AD1247" s="39"/>
      <c r="AE1247" s="39"/>
      <c r="AR1247" s="232" t="s">
        <v>139</v>
      </c>
      <c r="AT1247" s="232" t="s">
        <v>135</v>
      </c>
      <c r="AU1247" s="232" t="s">
        <v>85</v>
      </c>
      <c r="AY1247" s="18" t="s">
        <v>133</v>
      </c>
      <c r="BE1247" s="233">
        <f>IF(N1247="základní",J1247,0)</f>
        <v>0</v>
      </c>
      <c r="BF1247" s="233">
        <f>IF(N1247="snížená",J1247,0)</f>
        <v>0</v>
      </c>
      <c r="BG1247" s="233">
        <f>IF(N1247="zákl. přenesená",J1247,0)</f>
        <v>0</v>
      </c>
      <c r="BH1247" s="233">
        <f>IF(N1247="sníž. přenesená",J1247,0)</f>
        <v>0</v>
      </c>
      <c r="BI1247" s="233">
        <f>IF(N1247="nulová",J1247,0)</f>
        <v>0</v>
      </c>
      <c r="BJ1247" s="18" t="s">
        <v>83</v>
      </c>
      <c r="BK1247" s="233">
        <f>ROUND(I1247*H1247,2)</f>
        <v>0</v>
      </c>
      <c r="BL1247" s="18" t="s">
        <v>139</v>
      </c>
      <c r="BM1247" s="232" t="s">
        <v>1899</v>
      </c>
    </row>
    <row r="1248" s="13" customFormat="1">
      <c r="A1248" s="13"/>
      <c r="B1248" s="234"/>
      <c r="C1248" s="235"/>
      <c r="D1248" s="236" t="s">
        <v>141</v>
      </c>
      <c r="E1248" s="237" t="s">
        <v>1</v>
      </c>
      <c r="F1248" s="238" t="s">
        <v>1900</v>
      </c>
      <c r="G1248" s="235"/>
      <c r="H1248" s="237" t="s">
        <v>1</v>
      </c>
      <c r="I1248" s="239"/>
      <c r="J1248" s="235"/>
      <c r="K1248" s="235"/>
      <c r="L1248" s="240"/>
      <c r="M1248" s="241"/>
      <c r="N1248" s="242"/>
      <c r="O1248" s="242"/>
      <c r="P1248" s="242"/>
      <c r="Q1248" s="242"/>
      <c r="R1248" s="242"/>
      <c r="S1248" s="242"/>
      <c r="T1248" s="243"/>
      <c r="U1248" s="13"/>
      <c r="V1248" s="13"/>
      <c r="W1248" s="13"/>
      <c r="X1248" s="13"/>
      <c r="Y1248" s="13"/>
      <c r="Z1248" s="13"/>
      <c r="AA1248" s="13"/>
      <c r="AB1248" s="13"/>
      <c r="AC1248" s="13"/>
      <c r="AD1248" s="13"/>
      <c r="AE1248" s="13"/>
      <c r="AT1248" s="244" t="s">
        <v>141</v>
      </c>
      <c r="AU1248" s="244" t="s">
        <v>85</v>
      </c>
      <c r="AV1248" s="13" t="s">
        <v>83</v>
      </c>
      <c r="AW1248" s="13" t="s">
        <v>32</v>
      </c>
      <c r="AX1248" s="13" t="s">
        <v>75</v>
      </c>
      <c r="AY1248" s="244" t="s">
        <v>133</v>
      </c>
    </row>
    <row r="1249" s="14" customFormat="1">
      <c r="A1249" s="14"/>
      <c r="B1249" s="245"/>
      <c r="C1249" s="246"/>
      <c r="D1249" s="236" t="s">
        <v>141</v>
      </c>
      <c r="E1249" s="247" t="s">
        <v>1</v>
      </c>
      <c r="F1249" s="248" t="s">
        <v>1901</v>
      </c>
      <c r="G1249" s="246"/>
      <c r="H1249" s="249">
        <v>2499</v>
      </c>
      <c r="I1249" s="250"/>
      <c r="J1249" s="246"/>
      <c r="K1249" s="246"/>
      <c r="L1249" s="251"/>
      <c r="M1249" s="252"/>
      <c r="N1249" s="253"/>
      <c r="O1249" s="253"/>
      <c r="P1249" s="253"/>
      <c r="Q1249" s="253"/>
      <c r="R1249" s="253"/>
      <c r="S1249" s="253"/>
      <c r="T1249" s="254"/>
      <c r="U1249" s="14"/>
      <c r="V1249" s="14"/>
      <c r="W1249" s="14"/>
      <c r="X1249" s="14"/>
      <c r="Y1249" s="14"/>
      <c r="Z1249" s="14"/>
      <c r="AA1249" s="14"/>
      <c r="AB1249" s="14"/>
      <c r="AC1249" s="14"/>
      <c r="AD1249" s="14"/>
      <c r="AE1249" s="14"/>
      <c r="AT1249" s="255" t="s">
        <v>141</v>
      </c>
      <c r="AU1249" s="255" t="s">
        <v>85</v>
      </c>
      <c r="AV1249" s="14" t="s">
        <v>85</v>
      </c>
      <c r="AW1249" s="14" t="s">
        <v>32</v>
      </c>
      <c r="AX1249" s="14" t="s">
        <v>75</v>
      </c>
      <c r="AY1249" s="255" t="s">
        <v>133</v>
      </c>
    </row>
    <row r="1250" s="13" customFormat="1">
      <c r="A1250" s="13"/>
      <c r="B1250" s="234"/>
      <c r="C1250" s="235"/>
      <c r="D1250" s="236" t="s">
        <v>141</v>
      </c>
      <c r="E1250" s="237" t="s">
        <v>1</v>
      </c>
      <c r="F1250" s="238" t="s">
        <v>1902</v>
      </c>
      <c r="G1250" s="235"/>
      <c r="H1250" s="237" t="s">
        <v>1</v>
      </c>
      <c r="I1250" s="239"/>
      <c r="J1250" s="235"/>
      <c r="K1250" s="235"/>
      <c r="L1250" s="240"/>
      <c r="M1250" s="241"/>
      <c r="N1250" s="242"/>
      <c r="O1250" s="242"/>
      <c r="P1250" s="242"/>
      <c r="Q1250" s="242"/>
      <c r="R1250" s="242"/>
      <c r="S1250" s="242"/>
      <c r="T1250" s="243"/>
      <c r="U1250" s="13"/>
      <c r="V1250" s="13"/>
      <c r="W1250" s="13"/>
      <c r="X1250" s="13"/>
      <c r="Y1250" s="13"/>
      <c r="Z1250" s="13"/>
      <c r="AA1250" s="13"/>
      <c r="AB1250" s="13"/>
      <c r="AC1250" s="13"/>
      <c r="AD1250" s="13"/>
      <c r="AE1250" s="13"/>
      <c r="AT1250" s="244" t="s">
        <v>141</v>
      </c>
      <c r="AU1250" s="244" t="s">
        <v>85</v>
      </c>
      <c r="AV1250" s="13" t="s">
        <v>83</v>
      </c>
      <c r="AW1250" s="13" t="s">
        <v>32</v>
      </c>
      <c r="AX1250" s="13" t="s">
        <v>75</v>
      </c>
      <c r="AY1250" s="244" t="s">
        <v>133</v>
      </c>
    </row>
    <row r="1251" s="14" customFormat="1">
      <c r="A1251" s="14"/>
      <c r="B1251" s="245"/>
      <c r="C1251" s="246"/>
      <c r="D1251" s="236" t="s">
        <v>141</v>
      </c>
      <c r="E1251" s="247" t="s">
        <v>1</v>
      </c>
      <c r="F1251" s="248" t="s">
        <v>1903</v>
      </c>
      <c r="G1251" s="246"/>
      <c r="H1251" s="249">
        <v>3122.4000000000001</v>
      </c>
      <c r="I1251" s="250"/>
      <c r="J1251" s="246"/>
      <c r="K1251" s="246"/>
      <c r="L1251" s="251"/>
      <c r="M1251" s="252"/>
      <c r="N1251" s="253"/>
      <c r="O1251" s="253"/>
      <c r="P1251" s="253"/>
      <c r="Q1251" s="253"/>
      <c r="R1251" s="253"/>
      <c r="S1251" s="253"/>
      <c r="T1251" s="254"/>
      <c r="U1251" s="14"/>
      <c r="V1251" s="14"/>
      <c r="W1251" s="14"/>
      <c r="X1251" s="14"/>
      <c r="Y1251" s="14"/>
      <c r="Z1251" s="14"/>
      <c r="AA1251" s="14"/>
      <c r="AB1251" s="14"/>
      <c r="AC1251" s="14"/>
      <c r="AD1251" s="14"/>
      <c r="AE1251" s="14"/>
      <c r="AT1251" s="255" t="s">
        <v>141</v>
      </c>
      <c r="AU1251" s="255" t="s">
        <v>85</v>
      </c>
      <c r="AV1251" s="14" t="s">
        <v>85</v>
      </c>
      <c r="AW1251" s="14" t="s">
        <v>32</v>
      </c>
      <c r="AX1251" s="14" t="s">
        <v>75</v>
      </c>
      <c r="AY1251" s="255" t="s">
        <v>133</v>
      </c>
    </row>
    <row r="1252" s="15" customFormat="1">
      <c r="A1252" s="15"/>
      <c r="B1252" s="256"/>
      <c r="C1252" s="257"/>
      <c r="D1252" s="236" t="s">
        <v>141</v>
      </c>
      <c r="E1252" s="258" t="s">
        <v>1</v>
      </c>
      <c r="F1252" s="259" t="s">
        <v>152</v>
      </c>
      <c r="G1252" s="257"/>
      <c r="H1252" s="260">
        <v>5621.3999999999996</v>
      </c>
      <c r="I1252" s="261"/>
      <c r="J1252" s="257"/>
      <c r="K1252" s="257"/>
      <c r="L1252" s="262"/>
      <c r="M1252" s="263"/>
      <c r="N1252" s="264"/>
      <c r="O1252" s="264"/>
      <c r="P1252" s="264"/>
      <c r="Q1252" s="264"/>
      <c r="R1252" s="264"/>
      <c r="S1252" s="264"/>
      <c r="T1252" s="265"/>
      <c r="U1252" s="15"/>
      <c r="V1252" s="15"/>
      <c r="W1252" s="15"/>
      <c r="X1252" s="15"/>
      <c r="Y1252" s="15"/>
      <c r="Z1252" s="15"/>
      <c r="AA1252" s="15"/>
      <c r="AB1252" s="15"/>
      <c r="AC1252" s="15"/>
      <c r="AD1252" s="15"/>
      <c r="AE1252" s="15"/>
      <c r="AT1252" s="266" t="s">
        <v>141</v>
      </c>
      <c r="AU1252" s="266" t="s">
        <v>85</v>
      </c>
      <c r="AV1252" s="15" t="s">
        <v>139</v>
      </c>
      <c r="AW1252" s="15" t="s">
        <v>32</v>
      </c>
      <c r="AX1252" s="15" t="s">
        <v>83</v>
      </c>
      <c r="AY1252" s="266" t="s">
        <v>133</v>
      </c>
    </row>
    <row r="1253" s="2" customFormat="1" ht="16.5" customHeight="1">
      <c r="A1253" s="39"/>
      <c r="B1253" s="40"/>
      <c r="C1253" s="220" t="s">
        <v>1904</v>
      </c>
      <c r="D1253" s="220" t="s">
        <v>135</v>
      </c>
      <c r="E1253" s="221" t="s">
        <v>588</v>
      </c>
      <c r="F1253" s="222" t="s">
        <v>589</v>
      </c>
      <c r="G1253" s="223" t="s">
        <v>190</v>
      </c>
      <c r="H1253" s="224">
        <v>5621.3999999999996</v>
      </c>
      <c r="I1253" s="225"/>
      <c r="J1253" s="226">
        <f>ROUND(I1253*H1253,2)</f>
        <v>0</v>
      </c>
      <c r="K1253" s="227"/>
      <c r="L1253" s="45"/>
      <c r="M1253" s="228" t="s">
        <v>1</v>
      </c>
      <c r="N1253" s="229" t="s">
        <v>40</v>
      </c>
      <c r="O1253" s="92"/>
      <c r="P1253" s="230">
        <f>O1253*H1253</f>
        <v>0</v>
      </c>
      <c r="Q1253" s="230">
        <v>0</v>
      </c>
      <c r="R1253" s="230">
        <f>Q1253*H1253</f>
        <v>0</v>
      </c>
      <c r="S1253" s="230">
        <v>0</v>
      </c>
      <c r="T1253" s="231">
        <f>S1253*H1253</f>
        <v>0</v>
      </c>
      <c r="U1253" s="39"/>
      <c r="V1253" s="39"/>
      <c r="W1253" s="39"/>
      <c r="X1253" s="39"/>
      <c r="Y1253" s="39"/>
      <c r="Z1253" s="39"/>
      <c r="AA1253" s="39"/>
      <c r="AB1253" s="39"/>
      <c r="AC1253" s="39"/>
      <c r="AD1253" s="39"/>
      <c r="AE1253" s="39"/>
      <c r="AR1253" s="232" t="s">
        <v>139</v>
      </c>
      <c r="AT1253" s="232" t="s">
        <v>135</v>
      </c>
      <c r="AU1253" s="232" t="s">
        <v>85</v>
      </c>
      <c r="AY1253" s="18" t="s">
        <v>133</v>
      </c>
      <c r="BE1253" s="233">
        <f>IF(N1253="základní",J1253,0)</f>
        <v>0</v>
      </c>
      <c r="BF1253" s="233">
        <f>IF(N1253="snížená",J1253,0)</f>
        <v>0</v>
      </c>
      <c r="BG1253" s="233">
        <f>IF(N1253="zákl. přenesená",J1253,0)</f>
        <v>0</v>
      </c>
      <c r="BH1253" s="233">
        <f>IF(N1253="sníž. přenesená",J1253,0)</f>
        <v>0</v>
      </c>
      <c r="BI1253" s="233">
        <f>IF(N1253="nulová",J1253,0)</f>
        <v>0</v>
      </c>
      <c r="BJ1253" s="18" t="s">
        <v>83</v>
      </c>
      <c r="BK1253" s="233">
        <f>ROUND(I1253*H1253,2)</f>
        <v>0</v>
      </c>
      <c r="BL1253" s="18" t="s">
        <v>139</v>
      </c>
      <c r="BM1253" s="232" t="s">
        <v>1905</v>
      </c>
    </row>
    <row r="1254" s="13" customFormat="1">
      <c r="A1254" s="13"/>
      <c r="B1254" s="234"/>
      <c r="C1254" s="235"/>
      <c r="D1254" s="236" t="s">
        <v>141</v>
      </c>
      <c r="E1254" s="237" t="s">
        <v>1</v>
      </c>
      <c r="F1254" s="238" t="s">
        <v>1900</v>
      </c>
      <c r="G1254" s="235"/>
      <c r="H1254" s="237" t="s">
        <v>1</v>
      </c>
      <c r="I1254" s="239"/>
      <c r="J1254" s="235"/>
      <c r="K1254" s="235"/>
      <c r="L1254" s="240"/>
      <c r="M1254" s="241"/>
      <c r="N1254" s="242"/>
      <c r="O1254" s="242"/>
      <c r="P1254" s="242"/>
      <c r="Q1254" s="242"/>
      <c r="R1254" s="242"/>
      <c r="S1254" s="242"/>
      <c r="T1254" s="243"/>
      <c r="U1254" s="13"/>
      <c r="V1254" s="13"/>
      <c r="W1254" s="13"/>
      <c r="X1254" s="13"/>
      <c r="Y1254" s="13"/>
      <c r="Z1254" s="13"/>
      <c r="AA1254" s="13"/>
      <c r="AB1254" s="13"/>
      <c r="AC1254" s="13"/>
      <c r="AD1254" s="13"/>
      <c r="AE1254" s="13"/>
      <c r="AT1254" s="244" t="s">
        <v>141</v>
      </c>
      <c r="AU1254" s="244" t="s">
        <v>85</v>
      </c>
      <c r="AV1254" s="13" t="s">
        <v>83</v>
      </c>
      <c r="AW1254" s="13" t="s">
        <v>32</v>
      </c>
      <c r="AX1254" s="13" t="s">
        <v>75</v>
      </c>
      <c r="AY1254" s="244" t="s">
        <v>133</v>
      </c>
    </row>
    <row r="1255" s="14" customFormat="1">
      <c r="A1255" s="14"/>
      <c r="B1255" s="245"/>
      <c r="C1255" s="246"/>
      <c r="D1255" s="236" t="s">
        <v>141</v>
      </c>
      <c r="E1255" s="247" t="s">
        <v>1</v>
      </c>
      <c r="F1255" s="248" t="s">
        <v>1901</v>
      </c>
      <c r="G1255" s="246"/>
      <c r="H1255" s="249">
        <v>2499</v>
      </c>
      <c r="I1255" s="250"/>
      <c r="J1255" s="246"/>
      <c r="K1255" s="246"/>
      <c r="L1255" s="251"/>
      <c r="M1255" s="252"/>
      <c r="N1255" s="253"/>
      <c r="O1255" s="253"/>
      <c r="P1255" s="253"/>
      <c r="Q1255" s="253"/>
      <c r="R1255" s="253"/>
      <c r="S1255" s="253"/>
      <c r="T1255" s="254"/>
      <c r="U1255" s="14"/>
      <c r="V1255" s="14"/>
      <c r="W1255" s="14"/>
      <c r="X1255" s="14"/>
      <c r="Y1255" s="14"/>
      <c r="Z1255" s="14"/>
      <c r="AA1255" s="14"/>
      <c r="AB1255" s="14"/>
      <c r="AC1255" s="14"/>
      <c r="AD1255" s="14"/>
      <c r="AE1255" s="14"/>
      <c r="AT1255" s="255" t="s">
        <v>141</v>
      </c>
      <c r="AU1255" s="255" t="s">
        <v>85</v>
      </c>
      <c r="AV1255" s="14" t="s">
        <v>85</v>
      </c>
      <c r="AW1255" s="14" t="s">
        <v>32</v>
      </c>
      <c r="AX1255" s="14" t="s">
        <v>75</v>
      </c>
      <c r="AY1255" s="255" t="s">
        <v>133</v>
      </c>
    </row>
    <row r="1256" s="13" customFormat="1">
      <c r="A1256" s="13"/>
      <c r="B1256" s="234"/>
      <c r="C1256" s="235"/>
      <c r="D1256" s="236" t="s">
        <v>141</v>
      </c>
      <c r="E1256" s="237" t="s">
        <v>1</v>
      </c>
      <c r="F1256" s="238" t="s">
        <v>1902</v>
      </c>
      <c r="G1256" s="235"/>
      <c r="H1256" s="237" t="s">
        <v>1</v>
      </c>
      <c r="I1256" s="239"/>
      <c r="J1256" s="235"/>
      <c r="K1256" s="235"/>
      <c r="L1256" s="240"/>
      <c r="M1256" s="241"/>
      <c r="N1256" s="242"/>
      <c r="O1256" s="242"/>
      <c r="P1256" s="242"/>
      <c r="Q1256" s="242"/>
      <c r="R1256" s="242"/>
      <c r="S1256" s="242"/>
      <c r="T1256" s="243"/>
      <c r="U1256" s="13"/>
      <c r="V1256" s="13"/>
      <c r="W1256" s="13"/>
      <c r="X1256" s="13"/>
      <c r="Y1256" s="13"/>
      <c r="Z1256" s="13"/>
      <c r="AA1256" s="13"/>
      <c r="AB1256" s="13"/>
      <c r="AC1256" s="13"/>
      <c r="AD1256" s="13"/>
      <c r="AE1256" s="13"/>
      <c r="AT1256" s="244" t="s">
        <v>141</v>
      </c>
      <c r="AU1256" s="244" t="s">
        <v>85</v>
      </c>
      <c r="AV1256" s="13" t="s">
        <v>83</v>
      </c>
      <c r="AW1256" s="13" t="s">
        <v>32</v>
      </c>
      <c r="AX1256" s="13" t="s">
        <v>75</v>
      </c>
      <c r="AY1256" s="244" t="s">
        <v>133</v>
      </c>
    </row>
    <row r="1257" s="14" customFormat="1">
      <c r="A1257" s="14"/>
      <c r="B1257" s="245"/>
      <c r="C1257" s="246"/>
      <c r="D1257" s="236" t="s">
        <v>141</v>
      </c>
      <c r="E1257" s="247" t="s">
        <v>1</v>
      </c>
      <c r="F1257" s="248" t="s">
        <v>1903</v>
      </c>
      <c r="G1257" s="246"/>
      <c r="H1257" s="249">
        <v>3122.4000000000001</v>
      </c>
      <c r="I1257" s="250"/>
      <c r="J1257" s="246"/>
      <c r="K1257" s="246"/>
      <c r="L1257" s="251"/>
      <c r="M1257" s="252"/>
      <c r="N1257" s="253"/>
      <c r="O1257" s="253"/>
      <c r="P1257" s="253"/>
      <c r="Q1257" s="253"/>
      <c r="R1257" s="253"/>
      <c r="S1257" s="253"/>
      <c r="T1257" s="254"/>
      <c r="U1257" s="14"/>
      <c r="V1257" s="14"/>
      <c r="W1257" s="14"/>
      <c r="X1257" s="14"/>
      <c r="Y1257" s="14"/>
      <c r="Z1257" s="14"/>
      <c r="AA1257" s="14"/>
      <c r="AB1257" s="14"/>
      <c r="AC1257" s="14"/>
      <c r="AD1257" s="14"/>
      <c r="AE1257" s="14"/>
      <c r="AT1257" s="255" t="s">
        <v>141</v>
      </c>
      <c r="AU1257" s="255" t="s">
        <v>85</v>
      </c>
      <c r="AV1257" s="14" t="s">
        <v>85</v>
      </c>
      <c r="AW1257" s="14" t="s">
        <v>32</v>
      </c>
      <c r="AX1257" s="14" t="s">
        <v>75</v>
      </c>
      <c r="AY1257" s="255" t="s">
        <v>133</v>
      </c>
    </row>
    <row r="1258" s="15" customFormat="1">
      <c r="A1258" s="15"/>
      <c r="B1258" s="256"/>
      <c r="C1258" s="257"/>
      <c r="D1258" s="236" t="s">
        <v>141</v>
      </c>
      <c r="E1258" s="258" t="s">
        <v>1</v>
      </c>
      <c r="F1258" s="259" t="s">
        <v>152</v>
      </c>
      <c r="G1258" s="257"/>
      <c r="H1258" s="260">
        <v>5621.3999999999996</v>
      </c>
      <c r="I1258" s="261"/>
      <c r="J1258" s="257"/>
      <c r="K1258" s="257"/>
      <c r="L1258" s="262"/>
      <c r="M1258" s="263"/>
      <c r="N1258" s="264"/>
      <c r="O1258" s="264"/>
      <c r="P1258" s="264"/>
      <c r="Q1258" s="264"/>
      <c r="R1258" s="264"/>
      <c r="S1258" s="264"/>
      <c r="T1258" s="265"/>
      <c r="U1258" s="15"/>
      <c r="V1258" s="15"/>
      <c r="W1258" s="15"/>
      <c r="X1258" s="15"/>
      <c r="Y1258" s="15"/>
      <c r="Z1258" s="15"/>
      <c r="AA1258" s="15"/>
      <c r="AB1258" s="15"/>
      <c r="AC1258" s="15"/>
      <c r="AD1258" s="15"/>
      <c r="AE1258" s="15"/>
      <c r="AT1258" s="266" t="s">
        <v>141</v>
      </c>
      <c r="AU1258" s="266" t="s">
        <v>85</v>
      </c>
      <c r="AV1258" s="15" t="s">
        <v>139</v>
      </c>
      <c r="AW1258" s="15" t="s">
        <v>32</v>
      </c>
      <c r="AX1258" s="15" t="s">
        <v>83</v>
      </c>
      <c r="AY1258" s="266" t="s">
        <v>133</v>
      </c>
    </row>
    <row r="1259" s="12" customFormat="1" ht="22.8" customHeight="1">
      <c r="A1259" s="12"/>
      <c r="B1259" s="204"/>
      <c r="C1259" s="205"/>
      <c r="D1259" s="206" t="s">
        <v>74</v>
      </c>
      <c r="E1259" s="218" t="s">
        <v>592</v>
      </c>
      <c r="F1259" s="218" t="s">
        <v>593</v>
      </c>
      <c r="G1259" s="205"/>
      <c r="H1259" s="205"/>
      <c r="I1259" s="208"/>
      <c r="J1259" s="219">
        <f>BK1259</f>
        <v>0</v>
      </c>
      <c r="K1259" s="205"/>
      <c r="L1259" s="210"/>
      <c r="M1259" s="211"/>
      <c r="N1259" s="212"/>
      <c r="O1259" s="212"/>
      <c r="P1259" s="213">
        <f>SUM(P1260:P1291)</f>
        <v>0</v>
      </c>
      <c r="Q1259" s="212"/>
      <c r="R1259" s="213">
        <f>SUM(R1260:R1291)</f>
        <v>0</v>
      </c>
      <c r="S1259" s="212"/>
      <c r="T1259" s="214">
        <f>SUM(T1260:T1291)</f>
        <v>0</v>
      </c>
      <c r="U1259" s="12"/>
      <c r="V1259" s="12"/>
      <c r="W1259" s="12"/>
      <c r="X1259" s="12"/>
      <c r="Y1259" s="12"/>
      <c r="Z1259" s="12"/>
      <c r="AA1259" s="12"/>
      <c r="AB1259" s="12"/>
      <c r="AC1259" s="12"/>
      <c r="AD1259" s="12"/>
      <c r="AE1259" s="12"/>
      <c r="AR1259" s="215" t="s">
        <v>83</v>
      </c>
      <c r="AT1259" s="216" t="s">
        <v>74</v>
      </c>
      <c r="AU1259" s="216" t="s">
        <v>83</v>
      </c>
      <c r="AY1259" s="215" t="s">
        <v>133</v>
      </c>
      <c r="BK1259" s="217">
        <f>SUM(BK1260:BK1291)</f>
        <v>0</v>
      </c>
    </row>
    <row r="1260" s="2" customFormat="1" ht="24.15" customHeight="1">
      <c r="A1260" s="39"/>
      <c r="B1260" s="40"/>
      <c r="C1260" s="220" t="s">
        <v>1906</v>
      </c>
      <c r="D1260" s="220" t="s">
        <v>135</v>
      </c>
      <c r="E1260" s="221" t="s">
        <v>595</v>
      </c>
      <c r="F1260" s="222" t="s">
        <v>596</v>
      </c>
      <c r="G1260" s="223" t="s">
        <v>295</v>
      </c>
      <c r="H1260" s="224">
        <v>7971.6459999999997</v>
      </c>
      <c r="I1260" s="225"/>
      <c r="J1260" s="226">
        <f>ROUND(I1260*H1260,2)</f>
        <v>0</v>
      </c>
      <c r="K1260" s="227"/>
      <c r="L1260" s="45"/>
      <c r="M1260" s="228" t="s">
        <v>1</v>
      </c>
      <c r="N1260" s="229" t="s">
        <v>40</v>
      </c>
      <c r="O1260" s="92"/>
      <c r="P1260" s="230">
        <f>O1260*H1260</f>
        <v>0</v>
      </c>
      <c r="Q1260" s="230">
        <v>0</v>
      </c>
      <c r="R1260" s="230">
        <f>Q1260*H1260</f>
        <v>0</v>
      </c>
      <c r="S1260" s="230">
        <v>0</v>
      </c>
      <c r="T1260" s="231">
        <f>S1260*H1260</f>
        <v>0</v>
      </c>
      <c r="U1260" s="39"/>
      <c r="V1260" s="39"/>
      <c r="W1260" s="39"/>
      <c r="X1260" s="39"/>
      <c r="Y1260" s="39"/>
      <c r="Z1260" s="39"/>
      <c r="AA1260" s="39"/>
      <c r="AB1260" s="39"/>
      <c r="AC1260" s="39"/>
      <c r="AD1260" s="39"/>
      <c r="AE1260" s="39"/>
      <c r="AR1260" s="232" t="s">
        <v>139</v>
      </c>
      <c r="AT1260" s="232" t="s">
        <v>135</v>
      </c>
      <c r="AU1260" s="232" t="s">
        <v>85</v>
      </c>
      <c r="AY1260" s="18" t="s">
        <v>133</v>
      </c>
      <c r="BE1260" s="233">
        <f>IF(N1260="základní",J1260,0)</f>
        <v>0</v>
      </c>
      <c r="BF1260" s="233">
        <f>IF(N1260="snížená",J1260,0)</f>
        <v>0</v>
      </c>
      <c r="BG1260" s="233">
        <f>IF(N1260="zákl. přenesená",J1260,0)</f>
        <v>0</v>
      </c>
      <c r="BH1260" s="233">
        <f>IF(N1260="sníž. přenesená",J1260,0)</f>
        <v>0</v>
      </c>
      <c r="BI1260" s="233">
        <f>IF(N1260="nulová",J1260,0)</f>
        <v>0</v>
      </c>
      <c r="BJ1260" s="18" t="s">
        <v>83</v>
      </c>
      <c r="BK1260" s="233">
        <f>ROUND(I1260*H1260,2)</f>
        <v>0</v>
      </c>
      <c r="BL1260" s="18" t="s">
        <v>139</v>
      </c>
      <c r="BM1260" s="232" t="s">
        <v>1907</v>
      </c>
    </row>
    <row r="1261" s="13" customFormat="1">
      <c r="A1261" s="13"/>
      <c r="B1261" s="234"/>
      <c r="C1261" s="235"/>
      <c r="D1261" s="236" t="s">
        <v>141</v>
      </c>
      <c r="E1261" s="237" t="s">
        <v>1</v>
      </c>
      <c r="F1261" s="238" t="s">
        <v>598</v>
      </c>
      <c r="G1261" s="235"/>
      <c r="H1261" s="237" t="s">
        <v>1</v>
      </c>
      <c r="I1261" s="239"/>
      <c r="J1261" s="235"/>
      <c r="K1261" s="235"/>
      <c r="L1261" s="240"/>
      <c r="M1261" s="241"/>
      <c r="N1261" s="242"/>
      <c r="O1261" s="242"/>
      <c r="P1261" s="242"/>
      <c r="Q1261" s="242"/>
      <c r="R1261" s="242"/>
      <c r="S1261" s="242"/>
      <c r="T1261" s="243"/>
      <c r="U1261" s="13"/>
      <c r="V1261" s="13"/>
      <c r="W1261" s="13"/>
      <c r="X1261" s="13"/>
      <c r="Y1261" s="13"/>
      <c r="Z1261" s="13"/>
      <c r="AA1261" s="13"/>
      <c r="AB1261" s="13"/>
      <c r="AC1261" s="13"/>
      <c r="AD1261" s="13"/>
      <c r="AE1261" s="13"/>
      <c r="AT1261" s="244" t="s">
        <v>141</v>
      </c>
      <c r="AU1261" s="244" t="s">
        <v>85</v>
      </c>
      <c r="AV1261" s="13" t="s">
        <v>83</v>
      </c>
      <c r="AW1261" s="13" t="s">
        <v>32</v>
      </c>
      <c r="AX1261" s="13" t="s">
        <v>75</v>
      </c>
      <c r="AY1261" s="244" t="s">
        <v>133</v>
      </c>
    </row>
    <row r="1262" s="14" customFormat="1">
      <c r="A1262" s="14"/>
      <c r="B1262" s="245"/>
      <c r="C1262" s="246"/>
      <c r="D1262" s="236" t="s">
        <v>141</v>
      </c>
      <c r="E1262" s="247" t="s">
        <v>1</v>
      </c>
      <c r="F1262" s="248" t="s">
        <v>1908</v>
      </c>
      <c r="G1262" s="246"/>
      <c r="H1262" s="249">
        <v>1087.0640000000001</v>
      </c>
      <c r="I1262" s="250"/>
      <c r="J1262" s="246"/>
      <c r="K1262" s="246"/>
      <c r="L1262" s="251"/>
      <c r="M1262" s="252"/>
      <c r="N1262" s="253"/>
      <c r="O1262" s="253"/>
      <c r="P1262" s="253"/>
      <c r="Q1262" s="253"/>
      <c r="R1262" s="253"/>
      <c r="S1262" s="253"/>
      <c r="T1262" s="254"/>
      <c r="U1262" s="14"/>
      <c r="V1262" s="14"/>
      <c r="W1262" s="14"/>
      <c r="X1262" s="14"/>
      <c r="Y1262" s="14"/>
      <c r="Z1262" s="14"/>
      <c r="AA1262" s="14"/>
      <c r="AB1262" s="14"/>
      <c r="AC1262" s="14"/>
      <c r="AD1262" s="14"/>
      <c r="AE1262" s="14"/>
      <c r="AT1262" s="255" t="s">
        <v>141</v>
      </c>
      <c r="AU1262" s="255" t="s">
        <v>85</v>
      </c>
      <c r="AV1262" s="14" t="s">
        <v>85</v>
      </c>
      <c r="AW1262" s="14" t="s">
        <v>32</v>
      </c>
      <c r="AX1262" s="14" t="s">
        <v>75</v>
      </c>
      <c r="AY1262" s="255" t="s">
        <v>133</v>
      </c>
    </row>
    <row r="1263" s="13" customFormat="1">
      <c r="A1263" s="13"/>
      <c r="B1263" s="234"/>
      <c r="C1263" s="235"/>
      <c r="D1263" s="236" t="s">
        <v>141</v>
      </c>
      <c r="E1263" s="237" t="s">
        <v>1</v>
      </c>
      <c r="F1263" s="238" t="s">
        <v>600</v>
      </c>
      <c r="G1263" s="235"/>
      <c r="H1263" s="237" t="s">
        <v>1</v>
      </c>
      <c r="I1263" s="239"/>
      <c r="J1263" s="235"/>
      <c r="K1263" s="235"/>
      <c r="L1263" s="240"/>
      <c r="M1263" s="241"/>
      <c r="N1263" s="242"/>
      <c r="O1263" s="242"/>
      <c r="P1263" s="242"/>
      <c r="Q1263" s="242"/>
      <c r="R1263" s="242"/>
      <c r="S1263" s="242"/>
      <c r="T1263" s="243"/>
      <c r="U1263" s="13"/>
      <c r="V1263" s="13"/>
      <c r="W1263" s="13"/>
      <c r="X1263" s="13"/>
      <c r="Y1263" s="13"/>
      <c r="Z1263" s="13"/>
      <c r="AA1263" s="13"/>
      <c r="AB1263" s="13"/>
      <c r="AC1263" s="13"/>
      <c r="AD1263" s="13"/>
      <c r="AE1263" s="13"/>
      <c r="AT1263" s="244" t="s">
        <v>141</v>
      </c>
      <c r="AU1263" s="244" t="s">
        <v>85</v>
      </c>
      <c r="AV1263" s="13" t="s">
        <v>83</v>
      </c>
      <c r="AW1263" s="13" t="s">
        <v>32</v>
      </c>
      <c r="AX1263" s="13" t="s">
        <v>75</v>
      </c>
      <c r="AY1263" s="244" t="s">
        <v>133</v>
      </c>
    </row>
    <row r="1264" s="14" customFormat="1">
      <c r="A1264" s="14"/>
      <c r="B1264" s="245"/>
      <c r="C1264" s="246"/>
      <c r="D1264" s="236" t="s">
        <v>141</v>
      </c>
      <c r="E1264" s="247" t="s">
        <v>1</v>
      </c>
      <c r="F1264" s="248" t="s">
        <v>1909</v>
      </c>
      <c r="G1264" s="246"/>
      <c r="H1264" s="249">
        <v>2972.877</v>
      </c>
      <c r="I1264" s="250"/>
      <c r="J1264" s="246"/>
      <c r="K1264" s="246"/>
      <c r="L1264" s="251"/>
      <c r="M1264" s="252"/>
      <c r="N1264" s="253"/>
      <c r="O1264" s="253"/>
      <c r="P1264" s="253"/>
      <c r="Q1264" s="253"/>
      <c r="R1264" s="253"/>
      <c r="S1264" s="253"/>
      <c r="T1264" s="254"/>
      <c r="U1264" s="14"/>
      <c r="V1264" s="14"/>
      <c r="W1264" s="14"/>
      <c r="X1264" s="14"/>
      <c r="Y1264" s="14"/>
      <c r="Z1264" s="14"/>
      <c r="AA1264" s="14"/>
      <c r="AB1264" s="14"/>
      <c r="AC1264" s="14"/>
      <c r="AD1264" s="14"/>
      <c r="AE1264" s="14"/>
      <c r="AT1264" s="255" t="s">
        <v>141</v>
      </c>
      <c r="AU1264" s="255" t="s">
        <v>85</v>
      </c>
      <c r="AV1264" s="14" t="s">
        <v>85</v>
      </c>
      <c r="AW1264" s="14" t="s">
        <v>32</v>
      </c>
      <c r="AX1264" s="14" t="s">
        <v>75</v>
      </c>
      <c r="AY1264" s="255" t="s">
        <v>133</v>
      </c>
    </row>
    <row r="1265" s="13" customFormat="1">
      <c r="A1265" s="13"/>
      <c r="B1265" s="234"/>
      <c r="C1265" s="235"/>
      <c r="D1265" s="236" t="s">
        <v>141</v>
      </c>
      <c r="E1265" s="237" t="s">
        <v>1</v>
      </c>
      <c r="F1265" s="238" t="s">
        <v>621</v>
      </c>
      <c r="G1265" s="235"/>
      <c r="H1265" s="237" t="s">
        <v>1</v>
      </c>
      <c r="I1265" s="239"/>
      <c r="J1265" s="235"/>
      <c r="K1265" s="235"/>
      <c r="L1265" s="240"/>
      <c r="M1265" s="241"/>
      <c r="N1265" s="242"/>
      <c r="O1265" s="242"/>
      <c r="P1265" s="242"/>
      <c r="Q1265" s="242"/>
      <c r="R1265" s="242"/>
      <c r="S1265" s="242"/>
      <c r="T1265" s="243"/>
      <c r="U1265" s="13"/>
      <c r="V1265" s="13"/>
      <c r="W1265" s="13"/>
      <c r="X1265" s="13"/>
      <c r="Y1265" s="13"/>
      <c r="Z1265" s="13"/>
      <c r="AA1265" s="13"/>
      <c r="AB1265" s="13"/>
      <c r="AC1265" s="13"/>
      <c r="AD1265" s="13"/>
      <c r="AE1265" s="13"/>
      <c r="AT1265" s="244" t="s">
        <v>141</v>
      </c>
      <c r="AU1265" s="244" t="s">
        <v>85</v>
      </c>
      <c r="AV1265" s="13" t="s">
        <v>83</v>
      </c>
      <c r="AW1265" s="13" t="s">
        <v>32</v>
      </c>
      <c r="AX1265" s="13" t="s">
        <v>75</v>
      </c>
      <c r="AY1265" s="244" t="s">
        <v>133</v>
      </c>
    </row>
    <row r="1266" s="14" customFormat="1">
      <c r="A1266" s="14"/>
      <c r="B1266" s="245"/>
      <c r="C1266" s="246"/>
      <c r="D1266" s="236" t="s">
        <v>141</v>
      </c>
      <c r="E1266" s="247" t="s">
        <v>1</v>
      </c>
      <c r="F1266" s="248" t="s">
        <v>1910</v>
      </c>
      <c r="G1266" s="246"/>
      <c r="H1266" s="249">
        <v>3911.7049999999999</v>
      </c>
      <c r="I1266" s="250"/>
      <c r="J1266" s="246"/>
      <c r="K1266" s="246"/>
      <c r="L1266" s="251"/>
      <c r="M1266" s="252"/>
      <c r="N1266" s="253"/>
      <c r="O1266" s="253"/>
      <c r="P1266" s="253"/>
      <c r="Q1266" s="253"/>
      <c r="R1266" s="253"/>
      <c r="S1266" s="253"/>
      <c r="T1266" s="254"/>
      <c r="U1266" s="14"/>
      <c r="V1266" s="14"/>
      <c r="W1266" s="14"/>
      <c r="X1266" s="14"/>
      <c r="Y1266" s="14"/>
      <c r="Z1266" s="14"/>
      <c r="AA1266" s="14"/>
      <c r="AB1266" s="14"/>
      <c r="AC1266" s="14"/>
      <c r="AD1266" s="14"/>
      <c r="AE1266" s="14"/>
      <c r="AT1266" s="255" t="s">
        <v>141</v>
      </c>
      <c r="AU1266" s="255" t="s">
        <v>85</v>
      </c>
      <c r="AV1266" s="14" t="s">
        <v>85</v>
      </c>
      <c r="AW1266" s="14" t="s">
        <v>32</v>
      </c>
      <c r="AX1266" s="14" t="s">
        <v>75</v>
      </c>
      <c r="AY1266" s="255" t="s">
        <v>133</v>
      </c>
    </row>
    <row r="1267" s="15" customFormat="1">
      <c r="A1267" s="15"/>
      <c r="B1267" s="256"/>
      <c r="C1267" s="257"/>
      <c r="D1267" s="236" t="s">
        <v>141</v>
      </c>
      <c r="E1267" s="258" t="s">
        <v>1</v>
      </c>
      <c r="F1267" s="259" t="s">
        <v>152</v>
      </c>
      <c r="G1267" s="257"/>
      <c r="H1267" s="260">
        <v>7971.6459999999997</v>
      </c>
      <c r="I1267" s="261"/>
      <c r="J1267" s="257"/>
      <c r="K1267" s="257"/>
      <c r="L1267" s="262"/>
      <c r="M1267" s="263"/>
      <c r="N1267" s="264"/>
      <c r="O1267" s="264"/>
      <c r="P1267" s="264"/>
      <c r="Q1267" s="264"/>
      <c r="R1267" s="264"/>
      <c r="S1267" s="264"/>
      <c r="T1267" s="265"/>
      <c r="U1267" s="15"/>
      <c r="V1267" s="15"/>
      <c r="W1267" s="15"/>
      <c r="X1267" s="15"/>
      <c r="Y1267" s="15"/>
      <c r="Z1267" s="15"/>
      <c r="AA1267" s="15"/>
      <c r="AB1267" s="15"/>
      <c r="AC1267" s="15"/>
      <c r="AD1267" s="15"/>
      <c r="AE1267" s="15"/>
      <c r="AT1267" s="266" t="s">
        <v>141</v>
      </c>
      <c r="AU1267" s="266" t="s">
        <v>85</v>
      </c>
      <c r="AV1267" s="15" t="s">
        <v>139</v>
      </c>
      <c r="AW1267" s="15" t="s">
        <v>32</v>
      </c>
      <c r="AX1267" s="15" t="s">
        <v>83</v>
      </c>
      <c r="AY1267" s="266" t="s">
        <v>133</v>
      </c>
    </row>
    <row r="1268" s="2" customFormat="1" ht="24.15" customHeight="1">
      <c r="A1268" s="39"/>
      <c r="B1268" s="40"/>
      <c r="C1268" s="220" t="s">
        <v>1911</v>
      </c>
      <c r="D1268" s="220" t="s">
        <v>135</v>
      </c>
      <c r="E1268" s="221" t="s">
        <v>605</v>
      </c>
      <c r="F1268" s="222" t="s">
        <v>606</v>
      </c>
      <c r="G1268" s="223" t="s">
        <v>295</v>
      </c>
      <c r="H1268" s="224">
        <v>139133.215</v>
      </c>
      <c r="I1268" s="225"/>
      <c r="J1268" s="226">
        <f>ROUND(I1268*H1268,2)</f>
        <v>0</v>
      </c>
      <c r="K1268" s="227"/>
      <c r="L1268" s="45"/>
      <c r="M1268" s="228" t="s">
        <v>1</v>
      </c>
      <c r="N1268" s="229" t="s">
        <v>40</v>
      </c>
      <c r="O1268" s="92"/>
      <c r="P1268" s="230">
        <f>O1268*H1268</f>
        <v>0</v>
      </c>
      <c r="Q1268" s="230">
        <v>0</v>
      </c>
      <c r="R1268" s="230">
        <f>Q1268*H1268</f>
        <v>0</v>
      </c>
      <c r="S1268" s="230">
        <v>0</v>
      </c>
      <c r="T1268" s="231">
        <f>S1268*H1268</f>
        <v>0</v>
      </c>
      <c r="U1268" s="39"/>
      <c r="V1268" s="39"/>
      <c r="W1268" s="39"/>
      <c r="X1268" s="39"/>
      <c r="Y1268" s="39"/>
      <c r="Z1268" s="39"/>
      <c r="AA1268" s="39"/>
      <c r="AB1268" s="39"/>
      <c r="AC1268" s="39"/>
      <c r="AD1268" s="39"/>
      <c r="AE1268" s="39"/>
      <c r="AR1268" s="232" t="s">
        <v>139</v>
      </c>
      <c r="AT1268" s="232" t="s">
        <v>135</v>
      </c>
      <c r="AU1268" s="232" t="s">
        <v>85</v>
      </c>
      <c r="AY1268" s="18" t="s">
        <v>133</v>
      </c>
      <c r="BE1268" s="233">
        <f>IF(N1268="základní",J1268,0)</f>
        <v>0</v>
      </c>
      <c r="BF1268" s="233">
        <f>IF(N1268="snížená",J1268,0)</f>
        <v>0</v>
      </c>
      <c r="BG1268" s="233">
        <f>IF(N1268="zákl. přenesená",J1268,0)</f>
        <v>0</v>
      </c>
      <c r="BH1268" s="233">
        <f>IF(N1268="sníž. přenesená",J1268,0)</f>
        <v>0</v>
      </c>
      <c r="BI1268" s="233">
        <f>IF(N1268="nulová",J1268,0)</f>
        <v>0</v>
      </c>
      <c r="BJ1268" s="18" t="s">
        <v>83</v>
      </c>
      <c r="BK1268" s="233">
        <f>ROUND(I1268*H1268,2)</f>
        <v>0</v>
      </c>
      <c r="BL1268" s="18" t="s">
        <v>139</v>
      </c>
      <c r="BM1268" s="232" t="s">
        <v>1912</v>
      </c>
    </row>
    <row r="1269" s="13" customFormat="1">
      <c r="A1269" s="13"/>
      <c r="B1269" s="234"/>
      <c r="C1269" s="235"/>
      <c r="D1269" s="236" t="s">
        <v>141</v>
      </c>
      <c r="E1269" s="237" t="s">
        <v>1</v>
      </c>
      <c r="F1269" s="238" t="s">
        <v>608</v>
      </c>
      <c r="G1269" s="235"/>
      <c r="H1269" s="237" t="s">
        <v>1</v>
      </c>
      <c r="I1269" s="239"/>
      <c r="J1269" s="235"/>
      <c r="K1269" s="235"/>
      <c r="L1269" s="240"/>
      <c r="M1269" s="241"/>
      <c r="N1269" s="242"/>
      <c r="O1269" s="242"/>
      <c r="P1269" s="242"/>
      <c r="Q1269" s="242"/>
      <c r="R1269" s="242"/>
      <c r="S1269" s="242"/>
      <c r="T1269" s="243"/>
      <c r="U1269" s="13"/>
      <c r="V1269" s="13"/>
      <c r="W1269" s="13"/>
      <c r="X1269" s="13"/>
      <c r="Y1269" s="13"/>
      <c r="Z1269" s="13"/>
      <c r="AA1269" s="13"/>
      <c r="AB1269" s="13"/>
      <c r="AC1269" s="13"/>
      <c r="AD1269" s="13"/>
      <c r="AE1269" s="13"/>
      <c r="AT1269" s="244" t="s">
        <v>141</v>
      </c>
      <c r="AU1269" s="244" t="s">
        <v>85</v>
      </c>
      <c r="AV1269" s="13" t="s">
        <v>83</v>
      </c>
      <c r="AW1269" s="13" t="s">
        <v>32</v>
      </c>
      <c r="AX1269" s="13" t="s">
        <v>75</v>
      </c>
      <c r="AY1269" s="244" t="s">
        <v>133</v>
      </c>
    </row>
    <row r="1270" s="14" customFormat="1">
      <c r="A1270" s="14"/>
      <c r="B1270" s="245"/>
      <c r="C1270" s="246"/>
      <c r="D1270" s="236" t="s">
        <v>141</v>
      </c>
      <c r="E1270" s="247" t="s">
        <v>1</v>
      </c>
      <c r="F1270" s="248" t="s">
        <v>1913</v>
      </c>
      <c r="G1270" s="246"/>
      <c r="H1270" s="249">
        <v>19558.525000000001</v>
      </c>
      <c r="I1270" s="250"/>
      <c r="J1270" s="246"/>
      <c r="K1270" s="246"/>
      <c r="L1270" s="251"/>
      <c r="M1270" s="252"/>
      <c r="N1270" s="253"/>
      <c r="O1270" s="253"/>
      <c r="P1270" s="253"/>
      <c r="Q1270" s="253"/>
      <c r="R1270" s="253"/>
      <c r="S1270" s="253"/>
      <c r="T1270" s="254"/>
      <c r="U1270" s="14"/>
      <c r="V1270" s="14"/>
      <c r="W1270" s="14"/>
      <c r="X1270" s="14"/>
      <c r="Y1270" s="14"/>
      <c r="Z1270" s="14"/>
      <c r="AA1270" s="14"/>
      <c r="AB1270" s="14"/>
      <c r="AC1270" s="14"/>
      <c r="AD1270" s="14"/>
      <c r="AE1270" s="14"/>
      <c r="AT1270" s="255" t="s">
        <v>141</v>
      </c>
      <c r="AU1270" s="255" t="s">
        <v>85</v>
      </c>
      <c r="AV1270" s="14" t="s">
        <v>85</v>
      </c>
      <c r="AW1270" s="14" t="s">
        <v>32</v>
      </c>
      <c r="AX1270" s="14" t="s">
        <v>75</v>
      </c>
      <c r="AY1270" s="255" t="s">
        <v>133</v>
      </c>
    </row>
    <row r="1271" s="13" customFormat="1">
      <c r="A1271" s="13"/>
      <c r="B1271" s="234"/>
      <c r="C1271" s="235"/>
      <c r="D1271" s="236" t="s">
        <v>141</v>
      </c>
      <c r="E1271" s="237" t="s">
        <v>1</v>
      </c>
      <c r="F1271" s="238" t="s">
        <v>1914</v>
      </c>
      <c r="G1271" s="235"/>
      <c r="H1271" s="237" t="s">
        <v>1</v>
      </c>
      <c r="I1271" s="239"/>
      <c r="J1271" s="235"/>
      <c r="K1271" s="235"/>
      <c r="L1271" s="240"/>
      <c r="M1271" s="241"/>
      <c r="N1271" s="242"/>
      <c r="O1271" s="242"/>
      <c r="P1271" s="242"/>
      <c r="Q1271" s="242"/>
      <c r="R1271" s="242"/>
      <c r="S1271" s="242"/>
      <c r="T1271" s="243"/>
      <c r="U1271" s="13"/>
      <c r="V1271" s="13"/>
      <c r="W1271" s="13"/>
      <c r="X1271" s="13"/>
      <c r="Y1271" s="13"/>
      <c r="Z1271" s="13"/>
      <c r="AA1271" s="13"/>
      <c r="AB1271" s="13"/>
      <c r="AC1271" s="13"/>
      <c r="AD1271" s="13"/>
      <c r="AE1271" s="13"/>
      <c r="AT1271" s="244" t="s">
        <v>141</v>
      </c>
      <c r="AU1271" s="244" t="s">
        <v>85</v>
      </c>
      <c r="AV1271" s="13" t="s">
        <v>83</v>
      </c>
      <c r="AW1271" s="13" t="s">
        <v>32</v>
      </c>
      <c r="AX1271" s="13" t="s">
        <v>75</v>
      </c>
      <c r="AY1271" s="244" t="s">
        <v>133</v>
      </c>
    </row>
    <row r="1272" s="13" customFormat="1">
      <c r="A1272" s="13"/>
      <c r="B1272" s="234"/>
      <c r="C1272" s="235"/>
      <c r="D1272" s="236" t="s">
        <v>141</v>
      </c>
      <c r="E1272" s="237" t="s">
        <v>1</v>
      </c>
      <c r="F1272" s="238" t="s">
        <v>1915</v>
      </c>
      <c r="G1272" s="235"/>
      <c r="H1272" s="237" t="s">
        <v>1</v>
      </c>
      <c r="I1272" s="239"/>
      <c r="J1272" s="235"/>
      <c r="K1272" s="235"/>
      <c r="L1272" s="240"/>
      <c r="M1272" s="241"/>
      <c r="N1272" s="242"/>
      <c r="O1272" s="242"/>
      <c r="P1272" s="242"/>
      <c r="Q1272" s="242"/>
      <c r="R1272" s="242"/>
      <c r="S1272" s="242"/>
      <c r="T1272" s="243"/>
      <c r="U1272" s="13"/>
      <c r="V1272" s="13"/>
      <c r="W1272" s="13"/>
      <c r="X1272" s="13"/>
      <c r="Y1272" s="13"/>
      <c r="Z1272" s="13"/>
      <c r="AA1272" s="13"/>
      <c r="AB1272" s="13"/>
      <c r="AC1272" s="13"/>
      <c r="AD1272" s="13"/>
      <c r="AE1272" s="13"/>
      <c r="AT1272" s="244" t="s">
        <v>141</v>
      </c>
      <c r="AU1272" s="244" t="s">
        <v>85</v>
      </c>
      <c r="AV1272" s="13" t="s">
        <v>83</v>
      </c>
      <c r="AW1272" s="13" t="s">
        <v>32</v>
      </c>
      <c r="AX1272" s="13" t="s">
        <v>75</v>
      </c>
      <c r="AY1272" s="244" t="s">
        <v>133</v>
      </c>
    </row>
    <row r="1273" s="14" customFormat="1">
      <c r="A1273" s="14"/>
      <c r="B1273" s="245"/>
      <c r="C1273" s="246"/>
      <c r="D1273" s="236" t="s">
        <v>141</v>
      </c>
      <c r="E1273" s="247" t="s">
        <v>1</v>
      </c>
      <c r="F1273" s="248" t="s">
        <v>1916</v>
      </c>
      <c r="G1273" s="246"/>
      <c r="H1273" s="249">
        <v>16305.959999999999</v>
      </c>
      <c r="I1273" s="250"/>
      <c r="J1273" s="246"/>
      <c r="K1273" s="246"/>
      <c r="L1273" s="251"/>
      <c r="M1273" s="252"/>
      <c r="N1273" s="253"/>
      <c r="O1273" s="253"/>
      <c r="P1273" s="253"/>
      <c r="Q1273" s="253"/>
      <c r="R1273" s="253"/>
      <c r="S1273" s="253"/>
      <c r="T1273" s="254"/>
      <c r="U1273" s="14"/>
      <c r="V1273" s="14"/>
      <c r="W1273" s="14"/>
      <c r="X1273" s="14"/>
      <c r="Y1273" s="14"/>
      <c r="Z1273" s="14"/>
      <c r="AA1273" s="14"/>
      <c r="AB1273" s="14"/>
      <c r="AC1273" s="14"/>
      <c r="AD1273" s="14"/>
      <c r="AE1273" s="14"/>
      <c r="AT1273" s="255" t="s">
        <v>141</v>
      </c>
      <c r="AU1273" s="255" t="s">
        <v>85</v>
      </c>
      <c r="AV1273" s="14" t="s">
        <v>85</v>
      </c>
      <c r="AW1273" s="14" t="s">
        <v>32</v>
      </c>
      <c r="AX1273" s="14" t="s">
        <v>75</v>
      </c>
      <c r="AY1273" s="255" t="s">
        <v>133</v>
      </c>
    </row>
    <row r="1274" s="13" customFormat="1">
      <c r="A1274" s="13"/>
      <c r="B1274" s="234"/>
      <c r="C1274" s="235"/>
      <c r="D1274" s="236" t="s">
        <v>141</v>
      </c>
      <c r="E1274" s="237" t="s">
        <v>1</v>
      </c>
      <c r="F1274" s="238" t="s">
        <v>1096</v>
      </c>
      <c r="G1274" s="235"/>
      <c r="H1274" s="237" t="s">
        <v>1</v>
      </c>
      <c r="I1274" s="239"/>
      <c r="J1274" s="235"/>
      <c r="K1274" s="235"/>
      <c r="L1274" s="240"/>
      <c r="M1274" s="241"/>
      <c r="N1274" s="242"/>
      <c r="O1274" s="242"/>
      <c r="P1274" s="242"/>
      <c r="Q1274" s="242"/>
      <c r="R1274" s="242"/>
      <c r="S1274" s="242"/>
      <c r="T1274" s="243"/>
      <c r="U1274" s="13"/>
      <c r="V1274" s="13"/>
      <c r="W1274" s="13"/>
      <c r="X1274" s="13"/>
      <c r="Y1274" s="13"/>
      <c r="Z1274" s="13"/>
      <c r="AA1274" s="13"/>
      <c r="AB1274" s="13"/>
      <c r="AC1274" s="13"/>
      <c r="AD1274" s="13"/>
      <c r="AE1274" s="13"/>
      <c r="AT1274" s="244" t="s">
        <v>141</v>
      </c>
      <c r="AU1274" s="244" t="s">
        <v>85</v>
      </c>
      <c r="AV1274" s="13" t="s">
        <v>83</v>
      </c>
      <c r="AW1274" s="13" t="s">
        <v>32</v>
      </c>
      <c r="AX1274" s="13" t="s">
        <v>75</v>
      </c>
      <c r="AY1274" s="244" t="s">
        <v>133</v>
      </c>
    </row>
    <row r="1275" s="13" customFormat="1">
      <c r="A1275" s="13"/>
      <c r="B1275" s="234"/>
      <c r="C1275" s="235"/>
      <c r="D1275" s="236" t="s">
        <v>141</v>
      </c>
      <c r="E1275" s="237" t="s">
        <v>1</v>
      </c>
      <c r="F1275" s="238" t="s">
        <v>1917</v>
      </c>
      <c r="G1275" s="235"/>
      <c r="H1275" s="237" t="s">
        <v>1</v>
      </c>
      <c r="I1275" s="239"/>
      <c r="J1275" s="235"/>
      <c r="K1275" s="235"/>
      <c r="L1275" s="240"/>
      <c r="M1275" s="241"/>
      <c r="N1275" s="242"/>
      <c r="O1275" s="242"/>
      <c r="P1275" s="242"/>
      <c r="Q1275" s="242"/>
      <c r="R1275" s="242"/>
      <c r="S1275" s="242"/>
      <c r="T1275" s="243"/>
      <c r="U1275" s="13"/>
      <c r="V1275" s="13"/>
      <c r="W1275" s="13"/>
      <c r="X1275" s="13"/>
      <c r="Y1275" s="13"/>
      <c r="Z1275" s="13"/>
      <c r="AA1275" s="13"/>
      <c r="AB1275" s="13"/>
      <c r="AC1275" s="13"/>
      <c r="AD1275" s="13"/>
      <c r="AE1275" s="13"/>
      <c r="AT1275" s="244" t="s">
        <v>141</v>
      </c>
      <c r="AU1275" s="244" t="s">
        <v>85</v>
      </c>
      <c r="AV1275" s="13" t="s">
        <v>83</v>
      </c>
      <c r="AW1275" s="13" t="s">
        <v>32</v>
      </c>
      <c r="AX1275" s="13" t="s">
        <v>75</v>
      </c>
      <c r="AY1275" s="244" t="s">
        <v>133</v>
      </c>
    </row>
    <row r="1276" s="14" customFormat="1">
      <c r="A1276" s="14"/>
      <c r="B1276" s="245"/>
      <c r="C1276" s="246"/>
      <c r="D1276" s="236" t="s">
        <v>141</v>
      </c>
      <c r="E1276" s="247" t="s">
        <v>1</v>
      </c>
      <c r="F1276" s="248" t="s">
        <v>1918</v>
      </c>
      <c r="G1276" s="246"/>
      <c r="H1276" s="249">
        <v>103268.73</v>
      </c>
      <c r="I1276" s="250"/>
      <c r="J1276" s="246"/>
      <c r="K1276" s="246"/>
      <c r="L1276" s="251"/>
      <c r="M1276" s="252"/>
      <c r="N1276" s="253"/>
      <c r="O1276" s="253"/>
      <c r="P1276" s="253"/>
      <c r="Q1276" s="253"/>
      <c r="R1276" s="253"/>
      <c r="S1276" s="253"/>
      <c r="T1276" s="254"/>
      <c r="U1276" s="14"/>
      <c r="V1276" s="14"/>
      <c r="W1276" s="14"/>
      <c r="X1276" s="14"/>
      <c r="Y1276" s="14"/>
      <c r="Z1276" s="14"/>
      <c r="AA1276" s="14"/>
      <c r="AB1276" s="14"/>
      <c r="AC1276" s="14"/>
      <c r="AD1276" s="14"/>
      <c r="AE1276" s="14"/>
      <c r="AT1276" s="255" t="s">
        <v>141</v>
      </c>
      <c r="AU1276" s="255" t="s">
        <v>85</v>
      </c>
      <c r="AV1276" s="14" t="s">
        <v>85</v>
      </c>
      <c r="AW1276" s="14" t="s">
        <v>32</v>
      </c>
      <c r="AX1276" s="14" t="s">
        <v>75</v>
      </c>
      <c r="AY1276" s="255" t="s">
        <v>133</v>
      </c>
    </row>
    <row r="1277" s="15" customFormat="1">
      <c r="A1277" s="15"/>
      <c r="B1277" s="256"/>
      <c r="C1277" s="257"/>
      <c r="D1277" s="236" t="s">
        <v>141</v>
      </c>
      <c r="E1277" s="258" t="s">
        <v>1</v>
      </c>
      <c r="F1277" s="259" t="s">
        <v>152</v>
      </c>
      <c r="G1277" s="257"/>
      <c r="H1277" s="260">
        <v>139133.215</v>
      </c>
      <c r="I1277" s="261"/>
      <c r="J1277" s="257"/>
      <c r="K1277" s="257"/>
      <c r="L1277" s="262"/>
      <c r="M1277" s="263"/>
      <c r="N1277" s="264"/>
      <c r="O1277" s="264"/>
      <c r="P1277" s="264"/>
      <c r="Q1277" s="264"/>
      <c r="R1277" s="264"/>
      <c r="S1277" s="264"/>
      <c r="T1277" s="265"/>
      <c r="U1277" s="15"/>
      <c r="V1277" s="15"/>
      <c r="W1277" s="15"/>
      <c r="X1277" s="15"/>
      <c r="Y1277" s="15"/>
      <c r="Z1277" s="15"/>
      <c r="AA1277" s="15"/>
      <c r="AB1277" s="15"/>
      <c r="AC1277" s="15"/>
      <c r="AD1277" s="15"/>
      <c r="AE1277" s="15"/>
      <c r="AT1277" s="266" t="s">
        <v>141</v>
      </c>
      <c r="AU1277" s="266" t="s">
        <v>85</v>
      </c>
      <c r="AV1277" s="15" t="s">
        <v>139</v>
      </c>
      <c r="AW1277" s="15" t="s">
        <v>32</v>
      </c>
      <c r="AX1277" s="15" t="s">
        <v>83</v>
      </c>
      <c r="AY1277" s="266" t="s">
        <v>133</v>
      </c>
    </row>
    <row r="1278" s="2" customFormat="1" ht="16.5" customHeight="1">
      <c r="A1278" s="39"/>
      <c r="B1278" s="40"/>
      <c r="C1278" s="220" t="s">
        <v>1919</v>
      </c>
      <c r="D1278" s="220" t="s">
        <v>135</v>
      </c>
      <c r="E1278" s="221" t="s">
        <v>616</v>
      </c>
      <c r="F1278" s="222" t="s">
        <v>617</v>
      </c>
      <c r="G1278" s="223" t="s">
        <v>295</v>
      </c>
      <c r="H1278" s="224">
        <v>7971.6459999999997</v>
      </c>
      <c r="I1278" s="225"/>
      <c r="J1278" s="226">
        <f>ROUND(I1278*H1278,2)</f>
        <v>0</v>
      </c>
      <c r="K1278" s="227"/>
      <c r="L1278" s="45"/>
      <c r="M1278" s="228" t="s">
        <v>1</v>
      </c>
      <c r="N1278" s="229" t="s">
        <v>40</v>
      </c>
      <c r="O1278" s="92"/>
      <c r="P1278" s="230">
        <f>O1278*H1278</f>
        <v>0</v>
      </c>
      <c r="Q1278" s="230">
        <v>0</v>
      </c>
      <c r="R1278" s="230">
        <f>Q1278*H1278</f>
        <v>0</v>
      </c>
      <c r="S1278" s="230">
        <v>0</v>
      </c>
      <c r="T1278" s="231">
        <f>S1278*H1278</f>
        <v>0</v>
      </c>
      <c r="U1278" s="39"/>
      <c r="V1278" s="39"/>
      <c r="W1278" s="39"/>
      <c r="X1278" s="39"/>
      <c r="Y1278" s="39"/>
      <c r="Z1278" s="39"/>
      <c r="AA1278" s="39"/>
      <c r="AB1278" s="39"/>
      <c r="AC1278" s="39"/>
      <c r="AD1278" s="39"/>
      <c r="AE1278" s="39"/>
      <c r="AR1278" s="232" t="s">
        <v>139</v>
      </c>
      <c r="AT1278" s="232" t="s">
        <v>135</v>
      </c>
      <c r="AU1278" s="232" t="s">
        <v>85</v>
      </c>
      <c r="AY1278" s="18" t="s">
        <v>133</v>
      </c>
      <c r="BE1278" s="233">
        <f>IF(N1278="základní",J1278,0)</f>
        <v>0</v>
      </c>
      <c r="BF1278" s="233">
        <f>IF(N1278="snížená",J1278,0)</f>
        <v>0</v>
      </c>
      <c r="BG1278" s="233">
        <f>IF(N1278="zákl. přenesená",J1278,0)</f>
        <v>0</v>
      </c>
      <c r="BH1278" s="233">
        <f>IF(N1278="sníž. přenesená",J1278,0)</f>
        <v>0</v>
      </c>
      <c r="BI1278" s="233">
        <f>IF(N1278="nulová",J1278,0)</f>
        <v>0</v>
      </c>
      <c r="BJ1278" s="18" t="s">
        <v>83</v>
      </c>
      <c r="BK1278" s="233">
        <f>ROUND(I1278*H1278,2)</f>
        <v>0</v>
      </c>
      <c r="BL1278" s="18" t="s">
        <v>139</v>
      </c>
      <c r="BM1278" s="232" t="s">
        <v>1920</v>
      </c>
    </row>
    <row r="1279" s="13" customFormat="1">
      <c r="A1279" s="13"/>
      <c r="B1279" s="234"/>
      <c r="C1279" s="235"/>
      <c r="D1279" s="236" t="s">
        <v>141</v>
      </c>
      <c r="E1279" s="237" t="s">
        <v>1</v>
      </c>
      <c r="F1279" s="238" t="s">
        <v>598</v>
      </c>
      <c r="G1279" s="235"/>
      <c r="H1279" s="237" t="s">
        <v>1</v>
      </c>
      <c r="I1279" s="239"/>
      <c r="J1279" s="235"/>
      <c r="K1279" s="235"/>
      <c r="L1279" s="240"/>
      <c r="M1279" s="241"/>
      <c r="N1279" s="242"/>
      <c r="O1279" s="242"/>
      <c r="P1279" s="242"/>
      <c r="Q1279" s="242"/>
      <c r="R1279" s="242"/>
      <c r="S1279" s="242"/>
      <c r="T1279" s="243"/>
      <c r="U1279" s="13"/>
      <c r="V1279" s="13"/>
      <c r="W1279" s="13"/>
      <c r="X1279" s="13"/>
      <c r="Y1279" s="13"/>
      <c r="Z1279" s="13"/>
      <c r="AA1279" s="13"/>
      <c r="AB1279" s="13"/>
      <c r="AC1279" s="13"/>
      <c r="AD1279" s="13"/>
      <c r="AE1279" s="13"/>
      <c r="AT1279" s="244" t="s">
        <v>141</v>
      </c>
      <c r="AU1279" s="244" t="s">
        <v>85</v>
      </c>
      <c r="AV1279" s="13" t="s">
        <v>83</v>
      </c>
      <c r="AW1279" s="13" t="s">
        <v>32</v>
      </c>
      <c r="AX1279" s="13" t="s">
        <v>75</v>
      </c>
      <c r="AY1279" s="244" t="s">
        <v>133</v>
      </c>
    </row>
    <row r="1280" s="14" customFormat="1">
      <c r="A1280" s="14"/>
      <c r="B1280" s="245"/>
      <c r="C1280" s="246"/>
      <c r="D1280" s="236" t="s">
        <v>141</v>
      </c>
      <c r="E1280" s="247" t="s">
        <v>1</v>
      </c>
      <c r="F1280" s="248" t="s">
        <v>1921</v>
      </c>
      <c r="G1280" s="246"/>
      <c r="H1280" s="249">
        <v>1087.0640000000001</v>
      </c>
      <c r="I1280" s="250"/>
      <c r="J1280" s="246"/>
      <c r="K1280" s="246"/>
      <c r="L1280" s="251"/>
      <c r="M1280" s="252"/>
      <c r="N1280" s="253"/>
      <c r="O1280" s="253"/>
      <c r="P1280" s="253"/>
      <c r="Q1280" s="253"/>
      <c r="R1280" s="253"/>
      <c r="S1280" s="253"/>
      <c r="T1280" s="254"/>
      <c r="U1280" s="14"/>
      <c r="V1280" s="14"/>
      <c r="W1280" s="14"/>
      <c r="X1280" s="14"/>
      <c r="Y1280" s="14"/>
      <c r="Z1280" s="14"/>
      <c r="AA1280" s="14"/>
      <c r="AB1280" s="14"/>
      <c r="AC1280" s="14"/>
      <c r="AD1280" s="14"/>
      <c r="AE1280" s="14"/>
      <c r="AT1280" s="255" t="s">
        <v>141</v>
      </c>
      <c r="AU1280" s="255" t="s">
        <v>85</v>
      </c>
      <c r="AV1280" s="14" t="s">
        <v>85</v>
      </c>
      <c r="AW1280" s="14" t="s">
        <v>32</v>
      </c>
      <c r="AX1280" s="14" t="s">
        <v>75</v>
      </c>
      <c r="AY1280" s="255" t="s">
        <v>133</v>
      </c>
    </row>
    <row r="1281" s="13" customFormat="1">
      <c r="A1281" s="13"/>
      <c r="B1281" s="234"/>
      <c r="C1281" s="235"/>
      <c r="D1281" s="236" t="s">
        <v>141</v>
      </c>
      <c r="E1281" s="237" t="s">
        <v>1</v>
      </c>
      <c r="F1281" s="238" t="s">
        <v>600</v>
      </c>
      <c r="G1281" s="235"/>
      <c r="H1281" s="237" t="s">
        <v>1</v>
      </c>
      <c r="I1281" s="239"/>
      <c r="J1281" s="235"/>
      <c r="K1281" s="235"/>
      <c r="L1281" s="240"/>
      <c r="M1281" s="241"/>
      <c r="N1281" s="242"/>
      <c r="O1281" s="242"/>
      <c r="P1281" s="242"/>
      <c r="Q1281" s="242"/>
      <c r="R1281" s="242"/>
      <c r="S1281" s="242"/>
      <c r="T1281" s="243"/>
      <c r="U1281" s="13"/>
      <c r="V1281" s="13"/>
      <c r="W1281" s="13"/>
      <c r="X1281" s="13"/>
      <c r="Y1281" s="13"/>
      <c r="Z1281" s="13"/>
      <c r="AA1281" s="13"/>
      <c r="AB1281" s="13"/>
      <c r="AC1281" s="13"/>
      <c r="AD1281" s="13"/>
      <c r="AE1281" s="13"/>
      <c r="AT1281" s="244" t="s">
        <v>141</v>
      </c>
      <c r="AU1281" s="244" t="s">
        <v>85</v>
      </c>
      <c r="AV1281" s="13" t="s">
        <v>83</v>
      </c>
      <c r="AW1281" s="13" t="s">
        <v>32</v>
      </c>
      <c r="AX1281" s="13" t="s">
        <v>75</v>
      </c>
      <c r="AY1281" s="244" t="s">
        <v>133</v>
      </c>
    </row>
    <row r="1282" s="14" customFormat="1">
      <c r="A1282" s="14"/>
      <c r="B1282" s="245"/>
      <c r="C1282" s="246"/>
      <c r="D1282" s="236" t="s">
        <v>141</v>
      </c>
      <c r="E1282" s="247" t="s">
        <v>1</v>
      </c>
      <c r="F1282" s="248" t="s">
        <v>1922</v>
      </c>
      <c r="G1282" s="246"/>
      <c r="H1282" s="249">
        <v>2972.877</v>
      </c>
      <c r="I1282" s="250"/>
      <c r="J1282" s="246"/>
      <c r="K1282" s="246"/>
      <c r="L1282" s="251"/>
      <c r="M1282" s="252"/>
      <c r="N1282" s="253"/>
      <c r="O1282" s="253"/>
      <c r="P1282" s="253"/>
      <c r="Q1282" s="253"/>
      <c r="R1282" s="253"/>
      <c r="S1282" s="253"/>
      <c r="T1282" s="254"/>
      <c r="U1282" s="14"/>
      <c r="V1282" s="14"/>
      <c r="W1282" s="14"/>
      <c r="X1282" s="14"/>
      <c r="Y1282" s="14"/>
      <c r="Z1282" s="14"/>
      <c r="AA1282" s="14"/>
      <c r="AB1282" s="14"/>
      <c r="AC1282" s="14"/>
      <c r="AD1282" s="14"/>
      <c r="AE1282" s="14"/>
      <c r="AT1282" s="255" t="s">
        <v>141</v>
      </c>
      <c r="AU1282" s="255" t="s">
        <v>85</v>
      </c>
      <c r="AV1282" s="14" t="s">
        <v>85</v>
      </c>
      <c r="AW1282" s="14" t="s">
        <v>32</v>
      </c>
      <c r="AX1282" s="14" t="s">
        <v>75</v>
      </c>
      <c r="AY1282" s="255" t="s">
        <v>133</v>
      </c>
    </row>
    <row r="1283" s="13" customFormat="1">
      <c r="A1283" s="13"/>
      <c r="B1283" s="234"/>
      <c r="C1283" s="235"/>
      <c r="D1283" s="236" t="s">
        <v>141</v>
      </c>
      <c r="E1283" s="237" t="s">
        <v>1</v>
      </c>
      <c r="F1283" s="238" t="s">
        <v>621</v>
      </c>
      <c r="G1283" s="235"/>
      <c r="H1283" s="237" t="s">
        <v>1</v>
      </c>
      <c r="I1283" s="239"/>
      <c r="J1283" s="235"/>
      <c r="K1283" s="235"/>
      <c r="L1283" s="240"/>
      <c r="M1283" s="241"/>
      <c r="N1283" s="242"/>
      <c r="O1283" s="242"/>
      <c r="P1283" s="242"/>
      <c r="Q1283" s="242"/>
      <c r="R1283" s="242"/>
      <c r="S1283" s="242"/>
      <c r="T1283" s="243"/>
      <c r="U1283" s="13"/>
      <c r="V1283" s="13"/>
      <c r="W1283" s="13"/>
      <c r="X1283" s="13"/>
      <c r="Y1283" s="13"/>
      <c r="Z1283" s="13"/>
      <c r="AA1283" s="13"/>
      <c r="AB1283" s="13"/>
      <c r="AC1283" s="13"/>
      <c r="AD1283" s="13"/>
      <c r="AE1283" s="13"/>
      <c r="AT1283" s="244" t="s">
        <v>141</v>
      </c>
      <c r="AU1283" s="244" t="s">
        <v>85</v>
      </c>
      <c r="AV1283" s="13" t="s">
        <v>83</v>
      </c>
      <c r="AW1283" s="13" t="s">
        <v>32</v>
      </c>
      <c r="AX1283" s="13" t="s">
        <v>75</v>
      </c>
      <c r="AY1283" s="244" t="s">
        <v>133</v>
      </c>
    </row>
    <row r="1284" s="14" customFormat="1">
      <c r="A1284" s="14"/>
      <c r="B1284" s="245"/>
      <c r="C1284" s="246"/>
      <c r="D1284" s="236" t="s">
        <v>141</v>
      </c>
      <c r="E1284" s="247" t="s">
        <v>1</v>
      </c>
      <c r="F1284" s="248" t="s">
        <v>1923</v>
      </c>
      <c r="G1284" s="246"/>
      <c r="H1284" s="249">
        <v>3911.7049999999999</v>
      </c>
      <c r="I1284" s="250"/>
      <c r="J1284" s="246"/>
      <c r="K1284" s="246"/>
      <c r="L1284" s="251"/>
      <c r="M1284" s="252"/>
      <c r="N1284" s="253"/>
      <c r="O1284" s="253"/>
      <c r="P1284" s="253"/>
      <c r="Q1284" s="253"/>
      <c r="R1284" s="253"/>
      <c r="S1284" s="253"/>
      <c r="T1284" s="254"/>
      <c r="U1284" s="14"/>
      <c r="V1284" s="14"/>
      <c r="W1284" s="14"/>
      <c r="X1284" s="14"/>
      <c r="Y1284" s="14"/>
      <c r="Z1284" s="14"/>
      <c r="AA1284" s="14"/>
      <c r="AB1284" s="14"/>
      <c r="AC1284" s="14"/>
      <c r="AD1284" s="14"/>
      <c r="AE1284" s="14"/>
      <c r="AT1284" s="255" t="s">
        <v>141</v>
      </c>
      <c r="AU1284" s="255" t="s">
        <v>85</v>
      </c>
      <c r="AV1284" s="14" t="s">
        <v>85</v>
      </c>
      <c r="AW1284" s="14" t="s">
        <v>32</v>
      </c>
      <c r="AX1284" s="14" t="s">
        <v>75</v>
      </c>
      <c r="AY1284" s="255" t="s">
        <v>133</v>
      </c>
    </row>
    <row r="1285" s="15" customFormat="1">
      <c r="A1285" s="15"/>
      <c r="B1285" s="256"/>
      <c r="C1285" s="257"/>
      <c r="D1285" s="236" t="s">
        <v>141</v>
      </c>
      <c r="E1285" s="258" t="s">
        <v>1</v>
      </c>
      <c r="F1285" s="259" t="s">
        <v>152</v>
      </c>
      <c r="G1285" s="257"/>
      <c r="H1285" s="260">
        <v>7971.6459999999997</v>
      </c>
      <c r="I1285" s="261"/>
      <c r="J1285" s="257"/>
      <c r="K1285" s="257"/>
      <c r="L1285" s="262"/>
      <c r="M1285" s="263"/>
      <c r="N1285" s="264"/>
      <c r="O1285" s="264"/>
      <c r="P1285" s="264"/>
      <c r="Q1285" s="264"/>
      <c r="R1285" s="264"/>
      <c r="S1285" s="264"/>
      <c r="T1285" s="265"/>
      <c r="U1285" s="15"/>
      <c r="V1285" s="15"/>
      <c r="W1285" s="15"/>
      <c r="X1285" s="15"/>
      <c r="Y1285" s="15"/>
      <c r="Z1285" s="15"/>
      <c r="AA1285" s="15"/>
      <c r="AB1285" s="15"/>
      <c r="AC1285" s="15"/>
      <c r="AD1285" s="15"/>
      <c r="AE1285" s="15"/>
      <c r="AT1285" s="266" t="s">
        <v>141</v>
      </c>
      <c r="AU1285" s="266" t="s">
        <v>85</v>
      </c>
      <c r="AV1285" s="15" t="s">
        <v>139</v>
      </c>
      <c r="AW1285" s="15" t="s">
        <v>32</v>
      </c>
      <c r="AX1285" s="15" t="s">
        <v>83</v>
      </c>
      <c r="AY1285" s="266" t="s">
        <v>133</v>
      </c>
    </row>
    <row r="1286" s="2" customFormat="1" ht="24.15" customHeight="1">
      <c r="A1286" s="39"/>
      <c r="B1286" s="40"/>
      <c r="C1286" s="220" t="s">
        <v>1924</v>
      </c>
      <c r="D1286" s="220" t="s">
        <v>135</v>
      </c>
      <c r="E1286" s="221" t="s">
        <v>624</v>
      </c>
      <c r="F1286" s="222" t="s">
        <v>625</v>
      </c>
      <c r="G1286" s="223" t="s">
        <v>295</v>
      </c>
      <c r="H1286" s="224">
        <v>1087.0640000000001</v>
      </c>
      <c r="I1286" s="225"/>
      <c r="J1286" s="226">
        <f>ROUND(I1286*H1286,2)</f>
        <v>0</v>
      </c>
      <c r="K1286" s="227"/>
      <c r="L1286" s="45"/>
      <c r="M1286" s="228" t="s">
        <v>1</v>
      </c>
      <c r="N1286" s="229" t="s">
        <v>40</v>
      </c>
      <c r="O1286" s="92"/>
      <c r="P1286" s="230">
        <f>O1286*H1286</f>
        <v>0</v>
      </c>
      <c r="Q1286" s="230">
        <v>0</v>
      </c>
      <c r="R1286" s="230">
        <f>Q1286*H1286</f>
        <v>0</v>
      </c>
      <c r="S1286" s="230">
        <v>0</v>
      </c>
      <c r="T1286" s="231">
        <f>S1286*H1286</f>
        <v>0</v>
      </c>
      <c r="U1286" s="39"/>
      <c r="V1286" s="39"/>
      <c r="W1286" s="39"/>
      <c r="X1286" s="39"/>
      <c r="Y1286" s="39"/>
      <c r="Z1286" s="39"/>
      <c r="AA1286" s="39"/>
      <c r="AB1286" s="39"/>
      <c r="AC1286" s="39"/>
      <c r="AD1286" s="39"/>
      <c r="AE1286" s="39"/>
      <c r="AR1286" s="232" t="s">
        <v>139</v>
      </c>
      <c r="AT1286" s="232" t="s">
        <v>135</v>
      </c>
      <c r="AU1286" s="232" t="s">
        <v>85</v>
      </c>
      <c r="AY1286" s="18" t="s">
        <v>133</v>
      </c>
      <c r="BE1286" s="233">
        <f>IF(N1286="základní",J1286,0)</f>
        <v>0</v>
      </c>
      <c r="BF1286" s="233">
        <f>IF(N1286="snížená",J1286,0)</f>
        <v>0</v>
      </c>
      <c r="BG1286" s="233">
        <f>IF(N1286="zákl. přenesená",J1286,0)</f>
        <v>0</v>
      </c>
      <c r="BH1286" s="233">
        <f>IF(N1286="sníž. přenesená",J1286,0)</f>
        <v>0</v>
      </c>
      <c r="BI1286" s="233">
        <f>IF(N1286="nulová",J1286,0)</f>
        <v>0</v>
      </c>
      <c r="BJ1286" s="18" t="s">
        <v>83</v>
      </c>
      <c r="BK1286" s="233">
        <f>ROUND(I1286*H1286,2)</f>
        <v>0</v>
      </c>
      <c r="BL1286" s="18" t="s">
        <v>139</v>
      </c>
      <c r="BM1286" s="232" t="s">
        <v>1925</v>
      </c>
    </row>
    <row r="1287" s="13" customFormat="1">
      <c r="A1287" s="13"/>
      <c r="B1287" s="234"/>
      <c r="C1287" s="235"/>
      <c r="D1287" s="236" t="s">
        <v>141</v>
      </c>
      <c r="E1287" s="237" t="s">
        <v>1</v>
      </c>
      <c r="F1287" s="238" t="s">
        <v>598</v>
      </c>
      <c r="G1287" s="235"/>
      <c r="H1287" s="237" t="s">
        <v>1</v>
      </c>
      <c r="I1287" s="239"/>
      <c r="J1287" s="235"/>
      <c r="K1287" s="235"/>
      <c r="L1287" s="240"/>
      <c r="M1287" s="241"/>
      <c r="N1287" s="242"/>
      <c r="O1287" s="242"/>
      <c r="P1287" s="242"/>
      <c r="Q1287" s="242"/>
      <c r="R1287" s="242"/>
      <c r="S1287" s="242"/>
      <c r="T1287" s="243"/>
      <c r="U1287" s="13"/>
      <c r="V1287" s="13"/>
      <c r="W1287" s="13"/>
      <c r="X1287" s="13"/>
      <c r="Y1287" s="13"/>
      <c r="Z1287" s="13"/>
      <c r="AA1287" s="13"/>
      <c r="AB1287" s="13"/>
      <c r="AC1287" s="13"/>
      <c r="AD1287" s="13"/>
      <c r="AE1287" s="13"/>
      <c r="AT1287" s="244" t="s">
        <v>141</v>
      </c>
      <c r="AU1287" s="244" t="s">
        <v>85</v>
      </c>
      <c r="AV1287" s="13" t="s">
        <v>83</v>
      </c>
      <c r="AW1287" s="13" t="s">
        <v>32</v>
      </c>
      <c r="AX1287" s="13" t="s">
        <v>75</v>
      </c>
      <c r="AY1287" s="244" t="s">
        <v>133</v>
      </c>
    </row>
    <row r="1288" s="14" customFormat="1">
      <c r="A1288" s="14"/>
      <c r="B1288" s="245"/>
      <c r="C1288" s="246"/>
      <c r="D1288" s="236" t="s">
        <v>141</v>
      </c>
      <c r="E1288" s="247" t="s">
        <v>1</v>
      </c>
      <c r="F1288" s="248" t="s">
        <v>1921</v>
      </c>
      <c r="G1288" s="246"/>
      <c r="H1288" s="249">
        <v>1087.0640000000001</v>
      </c>
      <c r="I1288" s="250"/>
      <c r="J1288" s="246"/>
      <c r="K1288" s="246"/>
      <c r="L1288" s="251"/>
      <c r="M1288" s="252"/>
      <c r="N1288" s="253"/>
      <c r="O1288" s="253"/>
      <c r="P1288" s="253"/>
      <c r="Q1288" s="253"/>
      <c r="R1288" s="253"/>
      <c r="S1288" s="253"/>
      <c r="T1288" s="254"/>
      <c r="U1288" s="14"/>
      <c r="V1288" s="14"/>
      <c r="W1288" s="14"/>
      <c r="X1288" s="14"/>
      <c r="Y1288" s="14"/>
      <c r="Z1288" s="14"/>
      <c r="AA1288" s="14"/>
      <c r="AB1288" s="14"/>
      <c r="AC1288" s="14"/>
      <c r="AD1288" s="14"/>
      <c r="AE1288" s="14"/>
      <c r="AT1288" s="255" t="s">
        <v>141</v>
      </c>
      <c r="AU1288" s="255" t="s">
        <v>85</v>
      </c>
      <c r="AV1288" s="14" t="s">
        <v>85</v>
      </c>
      <c r="AW1288" s="14" t="s">
        <v>32</v>
      </c>
      <c r="AX1288" s="14" t="s">
        <v>83</v>
      </c>
      <c r="AY1288" s="255" t="s">
        <v>133</v>
      </c>
    </row>
    <row r="1289" s="2" customFormat="1" ht="24.15" customHeight="1">
      <c r="A1289" s="39"/>
      <c r="B1289" s="40"/>
      <c r="C1289" s="220" t="s">
        <v>1926</v>
      </c>
      <c r="D1289" s="220" t="s">
        <v>135</v>
      </c>
      <c r="E1289" s="221" t="s">
        <v>628</v>
      </c>
      <c r="F1289" s="222" t="s">
        <v>629</v>
      </c>
      <c r="G1289" s="223" t="s">
        <v>295</v>
      </c>
      <c r="H1289" s="224">
        <v>6884.5820000000003</v>
      </c>
      <c r="I1289" s="225"/>
      <c r="J1289" s="226">
        <f>ROUND(I1289*H1289,2)</f>
        <v>0</v>
      </c>
      <c r="K1289" s="227"/>
      <c r="L1289" s="45"/>
      <c r="M1289" s="228" t="s">
        <v>1</v>
      </c>
      <c r="N1289" s="229" t="s">
        <v>40</v>
      </c>
      <c r="O1289" s="92"/>
      <c r="P1289" s="230">
        <f>O1289*H1289</f>
        <v>0</v>
      </c>
      <c r="Q1289" s="230">
        <v>0</v>
      </c>
      <c r="R1289" s="230">
        <f>Q1289*H1289</f>
        <v>0</v>
      </c>
      <c r="S1289" s="230">
        <v>0</v>
      </c>
      <c r="T1289" s="231">
        <f>S1289*H1289</f>
        <v>0</v>
      </c>
      <c r="U1289" s="39"/>
      <c r="V1289" s="39"/>
      <c r="W1289" s="39"/>
      <c r="X1289" s="39"/>
      <c r="Y1289" s="39"/>
      <c r="Z1289" s="39"/>
      <c r="AA1289" s="39"/>
      <c r="AB1289" s="39"/>
      <c r="AC1289" s="39"/>
      <c r="AD1289" s="39"/>
      <c r="AE1289" s="39"/>
      <c r="AR1289" s="232" t="s">
        <v>139</v>
      </c>
      <c r="AT1289" s="232" t="s">
        <v>135</v>
      </c>
      <c r="AU1289" s="232" t="s">
        <v>85</v>
      </c>
      <c r="AY1289" s="18" t="s">
        <v>133</v>
      </c>
      <c r="BE1289" s="233">
        <f>IF(N1289="základní",J1289,0)</f>
        <v>0</v>
      </c>
      <c r="BF1289" s="233">
        <f>IF(N1289="snížená",J1289,0)</f>
        <v>0</v>
      </c>
      <c r="BG1289" s="233">
        <f>IF(N1289="zákl. přenesená",J1289,0)</f>
        <v>0</v>
      </c>
      <c r="BH1289" s="233">
        <f>IF(N1289="sníž. přenesená",J1289,0)</f>
        <v>0</v>
      </c>
      <c r="BI1289" s="233">
        <f>IF(N1289="nulová",J1289,0)</f>
        <v>0</v>
      </c>
      <c r="BJ1289" s="18" t="s">
        <v>83</v>
      </c>
      <c r="BK1289" s="233">
        <f>ROUND(I1289*H1289,2)</f>
        <v>0</v>
      </c>
      <c r="BL1289" s="18" t="s">
        <v>139</v>
      </c>
      <c r="BM1289" s="232" t="s">
        <v>1927</v>
      </c>
    </row>
    <row r="1290" s="13" customFormat="1">
      <c r="A1290" s="13"/>
      <c r="B1290" s="234"/>
      <c r="C1290" s="235"/>
      <c r="D1290" s="236" t="s">
        <v>141</v>
      </c>
      <c r="E1290" s="237" t="s">
        <v>1</v>
      </c>
      <c r="F1290" s="238" t="s">
        <v>600</v>
      </c>
      <c r="G1290" s="235"/>
      <c r="H1290" s="237" t="s">
        <v>1</v>
      </c>
      <c r="I1290" s="239"/>
      <c r="J1290" s="235"/>
      <c r="K1290" s="235"/>
      <c r="L1290" s="240"/>
      <c r="M1290" s="241"/>
      <c r="N1290" s="242"/>
      <c r="O1290" s="242"/>
      <c r="P1290" s="242"/>
      <c r="Q1290" s="242"/>
      <c r="R1290" s="242"/>
      <c r="S1290" s="242"/>
      <c r="T1290" s="243"/>
      <c r="U1290" s="13"/>
      <c r="V1290" s="13"/>
      <c r="W1290" s="13"/>
      <c r="X1290" s="13"/>
      <c r="Y1290" s="13"/>
      <c r="Z1290" s="13"/>
      <c r="AA1290" s="13"/>
      <c r="AB1290" s="13"/>
      <c r="AC1290" s="13"/>
      <c r="AD1290" s="13"/>
      <c r="AE1290" s="13"/>
      <c r="AT1290" s="244" t="s">
        <v>141</v>
      </c>
      <c r="AU1290" s="244" t="s">
        <v>85</v>
      </c>
      <c r="AV1290" s="13" t="s">
        <v>83</v>
      </c>
      <c r="AW1290" s="13" t="s">
        <v>32</v>
      </c>
      <c r="AX1290" s="13" t="s">
        <v>75</v>
      </c>
      <c r="AY1290" s="244" t="s">
        <v>133</v>
      </c>
    </row>
    <row r="1291" s="14" customFormat="1">
      <c r="A1291" s="14"/>
      <c r="B1291" s="245"/>
      <c r="C1291" s="246"/>
      <c r="D1291" s="236" t="s">
        <v>141</v>
      </c>
      <c r="E1291" s="247" t="s">
        <v>1</v>
      </c>
      <c r="F1291" s="248" t="s">
        <v>1928</v>
      </c>
      <c r="G1291" s="246"/>
      <c r="H1291" s="249">
        <v>6884.5820000000003</v>
      </c>
      <c r="I1291" s="250"/>
      <c r="J1291" s="246"/>
      <c r="K1291" s="246"/>
      <c r="L1291" s="251"/>
      <c r="M1291" s="252"/>
      <c r="N1291" s="253"/>
      <c r="O1291" s="253"/>
      <c r="P1291" s="253"/>
      <c r="Q1291" s="253"/>
      <c r="R1291" s="253"/>
      <c r="S1291" s="253"/>
      <c r="T1291" s="254"/>
      <c r="U1291" s="14"/>
      <c r="V1291" s="14"/>
      <c r="W1291" s="14"/>
      <c r="X1291" s="14"/>
      <c r="Y1291" s="14"/>
      <c r="Z1291" s="14"/>
      <c r="AA1291" s="14"/>
      <c r="AB1291" s="14"/>
      <c r="AC1291" s="14"/>
      <c r="AD1291" s="14"/>
      <c r="AE1291" s="14"/>
      <c r="AT1291" s="255" t="s">
        <v>141</v>
      </c>
      <c r="AU1291" s="255" t="s">
        <v>85</v>
      </c>
      <c r="AV1291" s="14" t="s">
        <v>85</v>
      </c>
      <c r="AW1291" s="14" t="s">
        <v>32</v>
      </c>
      <c r="AX1291" s="14" t="s">
        <v>83</v>
      </c>
      <c r="AY1291" s="255" t="s">
        <v>133</v>
      </c>
    </row>
    <row r="1292" s="12" customFormat="1" ht="22.8" customHeight="1">
      <c r="A1292" s="12"/>
      <c r="B1292" s="204"/>
      <c r="C1292" s="205"/>
      <c r="D1292" s="206" t="s">
        <v>74</v>
      </c>
      <c r="E1292" s="218" t="s">
        <v>632</v>
      </c>
      <c r="F1292" s="218" t="s">
        <v>633</v>
      </c>
      <c r="G1292" s="205"/>
      <c r="H1292" s="205"/>
      <c r="I1292" s="208"/>
      <c r="J1292" s="219">
        <f>BK1292</f>
        <v>0</v>
      </c>
      <c r="K1292" s="205"/>
      <c r="L1292" s="210"/>
      <c r="M1292" s="211"/>
      <c r="N1292" s="212"/>
      <c r="O1292" s="212"/>
      <c r="P1292" s="213">
        <f>SUM(P1293:P1296)</f>
        <v>0</v>
      </c>
      <c r="Q1292" s="212"/>
      <c r="R1292" s="213">
        <f>SUM(R1293:R1296)</f>
        <v>0</v>
      </c>
      <c r="S1292" s="212"/>
      <c r="T1292" s="214">
        <f>SUM(T1293:T1296)</f>
        <v>0</v>
      </c>
      <c r="U1292" s="12"/>
      <c r="V1292" s="12"/>
      <c r="W1292" s="12"/>
      <c r="X1292" s="12"/>
      <c r="Y1292" s="12"/>
      <c r="Z1292" s="12"/>
      <c r="AA1292" s="12"/>
      <c r="AB1292" s="12"/>
      <c r="AC1292" s="12"/>
      <c r="AD1292" s="12"/>
      <c r="AE1292" s="12"/>
      <c r="AR1292" s="215" t="s">
        <v>83</v>
      </c>
      <c r="AT1292" s="216" t="s">
        <v>74</v>
      </c>
      <c r="AU1292" s="216" t="s">
        <v>83</v>
      </c>
      <c r="AY1292" s="215" t="s">
        <v>133</v>
      </c>
      <c r="BK1292" s="217">
        <f>SUM(BK1293:BK1296)</f>
        <v>0</v>
      </c>
    </row>
    <row r="1293" s="2" customFormat="1" ht="24.15" customHeight="1">
      <c r="A1293" s="39"/>
      <c r="B1293" s="40"/>
      <c r="C1293" s="220" t="s">
        <v>1929</v>
      </c>
      <c r="D1293" s="220" t="s">
        <v>135</v>
      </c>
      <c r="E1293" s="221" t="s">
        <v>635</v>
      </c>
      <c r="F1293" s="222" t="s">
        <v>636</v>
      </c>
      <c r="G1293" s="223" t="s">
        <v>295</v>
      </c>
      <c r="H1293" s="224">
        <v>5083.3770000000004</v>
      </c>
      <c r="I1293" s="225"/>
      <c r="J1293" s="226">
        <f>ROUND(I1293*H1293,2)</f>
        <v>0</v>
      </c>
      <c r="K1293" s="227"/>
      <c r="L1293" s="45"/>
      <c r="M1293" s="228" t="s">
        <v>1</v>
      </c>
      <c r="N1293" s="229" t="s">
        <v>40</v>
      </c>
      <c r="O1293" s="92"/>
      <c r="P1293" s="230">
        <f>O1293*H1293</f>
        <v>0</v>
      </c>
      <c r="Q1293" s="230">
        <v>0</v>
      </c>
      <c r="R1293" s="230">
        <f>Q1293*H1293</f>
        <v>0</v>
      </c>
      <c r="S1293" s="230">
        <v>0</v>
      </c>
      <c r="T1293" s="231">
        <f>S1293*H1293</f>
        <v>0</v>
      </c>
      <c r="U1293" s="39"/>
      <c r="V1293" s="39"/>
      <c r="W1293" s="39"/>
      <c r="X1293" s="39"/>
      <c r="Y1293" s="39"/>
      <c r="Z1293" s="39"/>
      <c r="AA1293" s="39"/>
      <c r="AB1293" s="39"/>
      <c r="AC1293" s="39"/>
      <c r="AD1293" s="39"/>
      <c r="AE1293" s="39"/>
      <c r="AR1293" s="232" t="s">
        <v>139</v>
      </c>
      <c r="AT1293" s="232" t="s">
        <v>135</v>
      </c>
      <c r="AU1293" s="232" t="s">
        <v>85</v>
      </c>
      <c r="AY1293" s="18" t="s">
        <v>133</v>
      </c>
      <c r="BE1293" s="233">
        <f>IF(N1293="základní",J1293,0)</f>
        <v>0</v>
      </c>
      <c r="BF1293" s="233">
        <f>IF(N1293="snížená",J1293,0)</f>
        <v>0</v>
      </c>
      <c r="BG1293" s="233">
        <f>IF(N1293="zákl. přenesená",J1293,0)</f>
        <v>0</v>
      </c>
      <c r="BH1293" s="233">
        <f>IF(N1293="sníž. přenesená",J1293,0)</f>
        <v>0</v>
      </c>
      <c r="BI1293" s="233">
        <f>IF(N1293="nulová",J1293,0)</f>
        <v>0</v>
      </c>
      <c r="BJ1293" s="18" t="s">
        <v>83</v>
      </c>
      <c r="BK1293" s="233">
        <f>ROUND(I1293*H1293,2)</f>
        <v>0</v>
      </c>
      <c r="BL1293" s="18" t="s">
        <v>139</v>
      </c>
      <c r="BM1293" s="232" t="s">
        <v>1930</v>
      </c>
    </row>
    <row r="1294" s="14" customFormat="1">
      <c r="A1294" s="14"/>
      <c r="B1294" s="245"/>
      <c r="C1294" s="246"/>
      <c r="D1294" s="236" t="s">
        <v>141</v>
      </c>
      <c r="E1294" s="247" t="s">
        <v>1</v>
      </c>
      <c r="F1294" s="248" t="s">
        <v>1931</v>
      </c>
      <c r="G1294" s="246"/>
      <c r="H1294" s="249">
        <v>5083.3770000000004</v>
      </c>
      <c r="I1294" s="250"/>
      <c r="J1294" s="246"/>
      <c r="K1294" s="246"/>
      <c r="L1294" s="251"/>
      <c r="M1294" s="252"/>
      <c r="N1294" s="253"/>
      <c r="O1294" s="253"/>
      <c r="P1294" s="253"/>
      <c r="Q1294" s="253"/>
      <c r="R1294" s="253"/>
      <c r="S1294" s="253"/>
      <c r="T1294" s="254"/>
      <c r="U1294" s="14"/>
      <c r="V1294" s="14"/>
      <c r="W1294" s="14"/>
      <c r="X1294" s="14"/>
      <c r="Y1294" s="14"/>
      <c r="Z1294" s="14"/>
      <c r="AA1294" s="14"/>
      <c r="AB1294" s="14"/>
      <c r="AC1294" s="14"/>
      <c r="AD1294" s="14"/>
      <c r="AE1294" s="14"/>
      <c r="AT1294" s="255" t="s">
        <v>141</v>
      </c>
      <c r="AU1294" s="255" t="s">
        <v>85</v>
      </c>
      <c r="AV1294" s="14" t="s">
        <v>85</v>
      </c>
      <c r="AW1294" s="14" t="s">
        <v>32</v>
      </c>
      <c r="AX1294" s="14" t="s">
        <v>83</v>
      </c>
      <c r="AY1294" s="255" t="s">
        <v>133</v>
      </c>
    </row>
    <row r="1295" s="2" customFormat="1" ht="24.15" customHeight="1">
      <c r="A1295" s="39"/>
      <c r="B1295" s="40"/>
      <c r="C1295" s="220" t="s">
        <v>1932</v>
      </c>
      <c r="D1295" s="220" t="s">
        <v>135</v>
      </c>
      <c r="E1295" s="221" t="s">
        <v>640</v>
      </c>
      <c r="F1295" s="222" t="s">
        <v>641</v>
      </c>
      <c r="G1295" s="223" t="s">
        <v>295</v>
      </c>
      <c r="H1295" s="224">
        <v>878.83900000000006</v>
      </c>
      <c r="I1295" s="225"/>
      <c r="J1295" s="226">
        <f>ROUND(I1295*H1295,2)</f>
        <v>0</v>
      </c>
      <c r="K1295" s="227"/>
      <c r="L1295" s="45"/>
      <c r="M1295" s="228" t="s">
        <v>1</v>
      </c>
      <c r="N1295" s="229" t="s">
        <v>40</v>
      </c>
      <c r="O1295" s="92"/>
      <c r="P1295" s="230">
        <f>O1295*H1295</f>
        <v>0</v>
      </c>
      <c r="Q1295" s="230">
        <v>0</v>
      </c>
      <c r="R1295" s="230">
        <f>Q1295*H1295</f>
        <v>0</v>
      </c>
      <c r="S1295" s="230">
        <v>0</v>
      </c>
      <c r="T1295" s="231">
        <f>S1295*H1295</f>
        <v>0</v>
      </c>
      <c r="U1295" s="39"/>
      <c r="V1295" s="39"/>
      <c r="W1295" s="39"/>
      <c r="X1295" s="39"/>
      <c r="Y1295" s="39"/>
      <c r="Z1295" s="39"/>
      <c r="AA1295" s="39"/>
      <c r="AB1295" s="39"/>
      <c r="AC1295" s="39"/>
      <c r="AD1295" s="39"/>
      <c r="AE1295" s="39"/>
      <c r="AR1295" s="232" t="s">
        <v>139</v>
      </c>
      <c r="AT1295" s="232" t="s">
        <v>135</v>
      </c>
      <c r="AU1295" s="232" t="s">
        <v>85</v>
      </c>
      <c r="AY1295" s="18" t="s">
        <v>133</v>
      </c>
      <c r="BE1295" s="233">
        <f>IF(N1295="základní",J1295,0)</f>
        <v>0</v>
      </c>
      <c r="BF1295" s="233">
        <f>IF(N1295="snížená",J1295,0)</f>
        <v>0</v>
      </c>
      <c r="BG1295" s="233">
        <f>IF(N1295="zákl. přenesená",J1295,0)</f>
        <v>0</v>
      </c>
      <c r="BH1295" s="233">
        <f>IF(N1295="sníž. přenesená",J1295,0)</f>
        <v>0</v>
      </c>
      <c r="BI1295" s="233">
        <f>IF(N1295="nulová",J1295,0)</f>
        <v>0</v>
      </c>
      <c r="BJ1295" s="18" t="s">
        <v>83</v>
      </c>
      <c r="BK1295" s="233">
        <f>ROUND(I1295*H1295,2)</f>
        <v>0</v>
      </c>
      <c r="BL1295" s="18" t="s">
        <v>139</v>
      </c>
      <c r="BM1295" s="232" t="s">
        <v>1933</v>
      </c>
    </row>
    <row r="1296" s="14" customFormat="1">
      <c r="A1296" s="14"/>
      <c r="B1296" s="245"/>
      <c r="C1296" s="246"/>
      <c r="D1296" s="236" t="s">
        <v>141</v>
      </c>
      <c r="E1296" s="247" t="s">
        <v>1</v>
      </c>
      <c r="F1296" s="248" t="s">
        <v>1934</v>
      </c>
      <c r="G1296" s="246"/>
      <c r="H1296" s="249">
        <v>878.83900000000006</v>
      </c>
      <c r="I1296" s="250"/>
      <c r="J1296" s="246"/>
      <c r="K1296" s="246"/>
      <c r="L1296" s="251"/>
      <c r="M1296" s="289"/>
      <c r="N1296" s="290"/>
      <c r="O1296" s="290"/>
      <c r="P1296" s="290"/>
      <c r="Q1296" s="290"/>
      <c r="R1296" s="290"/>
      <c r="S1296" s="290"/>
      <c r="T1296" s="291"/>
      <c r="U1296" s="14"/>
      <c r="V1296" s="14"/>
      <c r="W1296" s="14"/>
      <c r="X1296" s="14"/>
      <c r="Y1296" s="14"/>
      <c r="Z1296" s="14"/>
      <c r="AA1296" s="14"/>
      <c r="AB1296" s="14"/>
      <c r="AC1296" s="14"/>
      <c r="AD1296" s="14"/>
      <c r="AE1296" s="14"/>
      <c r="AT1296" s="255" t="s">
        <v>141</v>
      </c>
      <c r="AU1296" s="255" t="s">
        <v>85</v>
      </c>
      <c r="AV1296" s="14" t="s">
        <v>85</v>
      </c>
      <c r="AW1296" s="14" t="s">
        <v>32</v>
      </c>
      <c r="AX1296" s="14" t="s">
        <v>83</v>
      </c>
      <c r="AY1296" s="255" t="s">
        <v>133</v>
      </c>
    </row>
    <row r="1297" s="2" customFormat="1" ht="6.96" customHeight="1">
      <c r="A1297" s="39"/>
      <c r="B1297" s="67"/>
      <c r="C1297" s="68"/>
      <c r="D1297" s="68"/>
      <c r="E1297" s="68"/>
      <c r="F1297" s="68"/>
      <c r="G1297" s="68"/>
      <c r="H1297" s="68"/>
      <c r="I1297" s="68"/>
      <c r="J1297" s="68"/>
      <c r="K1297" s="68"/>
      <c r="L1297" s="45"/>
      <c r="M1297" s="39"/>
      <c r="O1297" s="39"/>
      <c r="P1297" s="39"/>
      <c r="Q1297" s="39"/>
      <c r="R1297" s="39"/>
      <c r="S1297" s="39"/>
      <c r="T1297" s="39"/>
      <c r="U1297" s="39"/>
      <c r="V1297" s="39"/>
      <c r="W1297" s="39"/>
      <c r="X1297" s="39"/>
      <c r="Y1297" s="39"/>
      <c r="Z1297" s="39"/>
      <c r="AA1297" s="39"/>
      <c r="AB1297" s="39"/>
      <c r="AC1297" s="39"/>
      <c r="AD1297" s="39"/>
      <c r="AE1297" s="39"/>
    </row>
  </sheetData>
  <sheetProtection sheet="1" autoFilter="0" formatColumns="0" formatRows="0" objects="1" scenarios="1" spinCount="100000" saltValue="BFcVt6ufv9BDffrNkyUTYs+g51yVzAHu+7L10G5ntc3pXrSQJsMIZmUWxO1CENwmW0doezlKCuUlIYaLEAEamQ==" hashValue="5HZ4s7eUsifj0u7FmnlD/pqv+ocbxktvrm0HV1O3GM2aJe9z4gRcwyknp4NoRovM0bIXo61B6zHesByai0jxkg==" algorithmName="SHA-512" password="CC35"/>
  <autoFilter ref="C123:K1296"/>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97</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1935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ROUND((SUM(BE124:BE447)),  2)</f>
        <v>0</v>
      </c>
      <c r="G33" s="39"/>
      <c r="H33" s="39"/>
      <c r="I33" s="156">
        <v>0.20999999999999999</v>
      </c>
      <c r="J33" s="155">
        <f>ROUND(((SUM(BE124:BE447))*I33),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ROUND((SUM(BF124:BF447)),  2)</f>
        <v>0</v>
      </c>
      <c r="G34" s="39"/>
      <c r="H34" s="39"/>
      <c r="I34" s="156">
        <v>0.12</v>
      </c>
      <c r="J34" s="155">
        <f>ROUND(((SUM(BF124:BF447))*I34),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ROUND((SUM(BG124:BG447)),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ROUND((SUM(BH124:BH447)),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ROUND((SUM(BI124:BI447)),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05 - Otradov, vodovodní přípojky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J124</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110</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111</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112</v>
      </c>
      <c r="E99" s="189"/>
      <c r="F99" s="189"/>
      <c r="G99" s="189"/>
      <c r="H99" s="189"/>
      <c r="I99" s="189"/>
      <c r="J99" s="190">
        <f>J286</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113</v>
      </c>
      <c r="E100" s="189"/>
      <c r="F100" s="189"/>
      <c r="G100" s="189"/>
      <c r="H100" s="189"/>
      <c r="I100" s="189"/>
      <c r="J100" s="190">
        <f>J290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114</v>
      </c>
      <c r="E101" s="189"/>
      <c r="F101" s="189"/>
      <c r="G101" s="189"/>
      <c r="H101" s="189"/>
      <c r="I101" s="189"/>
      <c r="J101" s="190">
        <f>J357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115</v>
      </c>
      <c r="E102" s="189"/>
      <c r="F102" s="189"/>
      <c r="G102" s="189"/>
      <c r="H102" s="189"/>
      <c r="I102" s="189"/>
      <c r="J102" s="190">
        <f>J399</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116</v>
      </c>
      <c r="E103" s="189"/>
      <c r="F103" s="189"/>
      <c r="G103" s="189"/>
      <c r="H103" s="189"/>
      <c r="I103" s="189"/>
      <c r="J103" s="190">
        <f>J414</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117</v>
      </c>
      <c r="E104" s="189"/>
      <c r="F104" s="189"/>
      <c r="G104" s="189"/>
      <c r="H104" s="189"/>
      <c r="I104" s="189"/>
      <c r="J104" s="190">
        <f>J443</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118</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Vodovod Otradov</v>
      </c>
      <c r="F114" s="33"/>
      <c r="G114" s="33"/>
      <c r="H114" s="33"/>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05 - Otradov, vodovodní přípojky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F12</f>
        <v>Otradov</v>
      </c>
      <c r="G118" s="41"/>
      <c r="H118" s="41"/>
      <c r="I118" s="33" t="s">
        <v>22</v>
      </c>
      <c r="J118" s="80" t="str">
        <f>IF(J12="","",J12)</f>
        <v>19. 3. 2024</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3" t="s">
        <v>24</v>
      </c>
      <c r="D120" s="41"/>
      <c r="E120" s="41"/>
      <c r="F120" s="28" t="str">
        <f>E15</f>
        <v xml:space="preserve"> </v>
      </c>
      <c r="G120" s="41"/>
      <c r="H120" s="41"/>
      <c r="I120" s="33" t="s">
        <v>30</v>
      </c>
      <c r="J120" s="37" t="str">
        <f>E21</f>
        <v>VS Chrudim, a.s., Novoměstská 625, 53701 Chrudim</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IF(E18="","",E18)</f>
        <v>Vyplň údaj</v>
      </c>
      <c r="G121" s="41"/>
      <c r="H121" s="41"/>
      <c r="I121" s="33"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119</v>
      </c>
      <c r="D123" s="195" t="s">
        <v>60</v>
      </c>
      <c r="E123" s="195" t="s">
        <v>56</v>
      </c>
      <c r="F123" s="195" t="s">
        <v>57</v>
      </c>
      <c r="G123" s="195" t="s">
        <v>120</v>
      </c>
      <c r="H123" s="195" t="s">
        <v>121</v>
      </c>
      <c r="I123" s="195" t="s">
        <v>122</v>
      </c>
      <c r="J123" s="196" t="s">
        <v>107</v>
      </c>
      <c r="K123" s="197" t="s">
        <v>123</v>
      </c>
      <c r="L123" s="198"/>
      <c r="M123" s="101" t="s">
        <v>1</v>
      </c>
      <c r="N123" s="102" t="s">
        <v>39</v>
      </c>
      <c r="O123" s="102" t="s">
        <v>124</v>
      </c>
      <c r="P123" s="102" t="s">
        <v>125</v>
      </c>
      <c r="Q123" s="102" t="s">
        <v>126</v>
      </c>
      <c r="R123" s="102" t="s">
        <v>127</v>
      </c>
      <c r="S123" s="102" t="s">
        <v>128</v>
      </c>
      <c r="T123" s="103" t="s">
        <v>129</v>
      </c>
      <c r="U123" s="192"/>
      <c r="V123" s="192"/>
      <c r="W123" s="192"/>
      <c r="X123" s="192"/>
      <c r="Y123" s="192"/>
      <c r="Z123" s="192"/>
      <c r="AA123" s="192"/>
      <c r="AB123" s="192"/>
      <c r="AC123" s="192"/>
      <c r="AD123" s="192"/>
      <c r="AE123" s="192"/>
    </row>
    <row r="124" s="2" customFormat="1" ht="22.8" customHeight="1">
      <c r="A124" s="39"/>
      <c r="B124" s="40"/>
      <c r="C124" s="108" t="s">
        <v>130</v>
      </c>
      <c r="D124" s="41"/>
      <c r="E124" s="41"/>
      <c r="F124" s="41"/>
      <c r="G124" s="41"/>
      <c r="H124" s="41"/>
      <c r="I124" s="41"/>
      <c r="J124" s="199">
        <f>BK124</f>
        <v>0</v>
      </c>
      <c r="K124" s="41"/>
      <c r="L124" s="45"/>
      <c r="M124" s="104"/>
      <c r="N124" s="200"/>
      <c r="O124" s="105"/>
      <c r="P124" s="201">
        <f>P125</f>
        <v>0</v>
      </c>
      <c r="Q124" s="105"/>
      <c r="R124" s="201">
        <f>R125</f>
        <v>658.88854798</v>
      </c>
      <c r="S124" s="105"/>
      <c r="T124" s="202">
        <f>T125</f>
        <v>299.42509999999999</v>
      </c>
      <c r="U124" s="39"/>
      <c r="V124" s="39"/>
      <c r="W124" s="39"/>
      <c r="X124" s="39"/>
      <c r="Y124" s="39"/>
      <c r="Z124" s="39"/>
      <c r="AA124" s="39"/>
      <c r="AB124" s="39"/>
      <c r="AC124" s="39"/>
      <c r="AD124" s="39"/>
      <c r="AE124" s="39"/>
      <c r="AT124" s="18" t="s">
        <v>74</v>
      </c>
      <c r="AU124" s="18" t="s">
        <v>109</v>
      </c>
      <c r="BK124" s="203">
        <f>BK125</f>
        <v>0</v>
      </c>
    </row>
    <row r="125" s="12" customFormat="1" ht="25.92" customHeight="1">
      <c r="A125" s="12"/>
      <c r="B125" s="204"/>
      <c r="C125" s="205"/>
      <c r="D125" s="206" t="s">
        <v>74</v>
      </c>
      <c r="E125" s="207" t="s">
        <v>131</v>
      </c>
      <c r="F125" s="207" t="s">
        <v>132</v>
      </c>
      <c r="G125" s="205"/>
      <c r="H125" s="205"/>
      <c r="I125" s="208"/>
      <c r="J125" s="209">
        <f>BK125</f>
        <v>0</v>
      </c>
      <c r="K125" s="205"/>
      <c r="L125" s="210"/>
      <c r="M125" s="211"/>
      <c r="N125" s="212"/>
      <c r="O125" s="212"/>
      <c r="P125" s="213">
        <f>P126+P286+P290+P357+P399+P414+P443</f>
        <v>0</v>
      </c>
      <c r="Q125" s="212"/>
      <c r="R125" s="213">
        <f>R126+R286+R290+R357+R399+R414+R443</f>
        <v>658.88854798</v>
      </c>
      <c r="S125" s="212"/>
      <c r="T125" s="214">
        <f>T126+T286+T290+T357+T399+T414+T443</f>
        <v>299.42509999999999</v>
      </c>
      <c r="U125" s="12"/>
      <c r="V125" s="12"/>
      <c r="W125" s="12"/>
      <c r="X125" s="12"/>
      <c r="Y125" s="12"/>
      <c r="Z125" s="12"/>
      <c r="AA125" s="12"/>
      <c r="AB125" s="12"/>
      <c r="AC125" s="12"/>
      <c r="AD125" s="12"/>
      <c r="AE125" s="12"/>
      <c r="AR125" s="215" t="s">
        <v>83</v>
      </c>
      <c r="AT125" s="216" t="s">
        <v>74</v>
      </c>
      <c r="AU125" s="216" t="s">
        <v>75</v>
      </c>
      <c r="AY125" s="215" t="s">
        <v>133</v>
      </c>
      <c r="BK125" s="217">
        <f>BK126+BK286+BK290+BK357+BK399+BK414+BK443</f>
        <v>0</v>
      </c>
    </row>
    <row r="126" s="12" customFormat="1" ht="22.8" customHeight="1">
      <c r="A126" s="12"/>
      <c r="B126" s="204"/>
      <c r="C126" s="205"/>
      <c r="D126" s="206" t="s">
        <v>74</v>
      </c>
      <c r="E126" s="218" t="s">
        <v>83</v>
      </c>
      <c r="F126" s="218" t="s">
        <v>134</v>
      </c>
      <c r="G126" s="205"/>
      <c r="H126" s="205"/>
      <c r="I126" s="208"/>
      <c r="J126" s="219">
        <f>BK126</f>
        <v>0</v>
      </c>
      <c r="K126" s="205"/>
      <c r="L126" s="210"/>
      <c r="M126" s="211"/>
      <c r="N126" s="212"/>
      <c r="O126" s="212"/>
      <c r="P126" s="213">
        <f>SUM(P127:P285)</f>
        <v>0</v>
      </c>
      <c r="Q126" s="212"/>
      <c r="R126" s="213">
        <f>SUM(R127:R285)</f>
        <v>391.03552500000001</v>
      </c>
      <c r="S126" s="212"/>
      <c r="T126" s="214">
        <f>SUM(T127:T285)</f>
        <v>299.42509999999999</v>
      </c>
      <c r="U126" s="12"/>
      <c r="V126" s="12"/>
      <c r="W126" s="12"/>
      <c r="X126" s="12"/>
      <c r="Y126" s="12"/>
      <c r="Z126" s="12"/>
      <c r="AA126" s="12"/>
      <c r="AB126" s="12"/>
      <c r="AC126" s="12"/>
      <c r="AD126" s="12"/>
      <c r="AE126" s="12"/>
      <c r="AR126" s="215" t="s">
        <v>83</v>
      </c>
      <c r="AT126" s="216" t="s">
        <v>74</v>
      </c>
      <c r="AU126" s="216" t="s">
        <v>83</v>
      </c>
      <c r="AY126" s="215" t="s">
        <v>133</v>
      </c>
      <c r="BK126" s="217">
        <f>SUM(BK127:BK285)</f>
        <v>0</v>
      </c>
    </row>
    <row r="127" s="2" customFormat="1" ht="37.8" customHeight="1">
      <c r="A127" s="39"/>
      <c r="B127" s="40"/>
      <c r="C127" s="220" t="s">
        <v>83</v>
      </c>
      <c r="D127" s="220" t="s">
        <v>135</v>
      </c>
      <c r="E127" s="221" t="s">
        <v>1936</v>
      </c>
      <c r="F127" s="222" t="s">
        <v>1937</v>
      </c>
      <c r="G127" s="223" t="s">
        <v>138</v>
      </c>
      <c r="H127" s="224">
        <v>2.3999999999999999</v>
      </c>
      <c r="I127" s="225"/>
      <c r="J127" s="226">
        <f>ROUND(I127*H127,2)</f>
        <v>0</v>
      </c>
      <c r="K127" s="227"/>
      <c r="L127" s="45"/>
      <c r="M127" s="228" t="s">
        <v>1</v>
      </c>
      <c r="N127" s="229" t="s">
        <v>40</v>
      </c>
      <c r="O127" s="92"/>
      <c r="P127" s="230">
        <f>O127*H127</f>
        <v>0</v>
      </c>
      <c r="Q127" s="230">
        <v>0</v>
      </c>
      <c r="R127" s="230">
        <f>Q127*H127</f>
        <v>0</v>
      </c>
      <c r="S127" s="230">
        <v>0.26000000000000001</v>
      </c>
      <c r="T127" s="231">
        <f>S127*H127</f>
        <v>0.624</v>
      </c>
      <c r="U127" s="39"/>
      <c r="V127" s="39"/>
      <c r="W127" s="39"/>
      <c r="X127" s="39"/>
      <c r="Y127" s="39"/>
      <c r="Z127" s="39"/>
      <c r="AA127" s="39"/>
      <c r="AB127" s="39"/>
      <c r="AC127" s="39"/>
      <c r="AD127" s="39"/>
      <c r="AE127" s="39"/>
      <c r="AR127" s="232" t="s">
        <v>139</v>
      </c>
      <c r="AT127" s="232" t="s">
        <v>135</v>
      </c>
      <c r="AU127" s="232" t="s">
        <v>85</v>
      </c>
      <c r="AY127" s="18" t="s">
        <v>133</v>
      </c>
      <c r="BE127" s="233">
        <f>IF(N127="základní",J127,0)</f>
        <v>0</v>
      </c>
      <c r="BF127" s="233">
        <f>IF(N127="snížená",J127,0)</f>
        <v>0</v>
      </c>
      <c r="BG127" s="233">
        <f>IF(N127="zákl. přenesená",J127,0)</f>
        <v>0</v>
      </c>
      <c r="BH127" s="233">
        <f>IF(N127="sníž. přenesená",J127,0)</f>
        <v>0</v>
      </c>
      <c r="BI127" s="233">
        <f>IF(N127="nulová",J127,0)</f>
        <v>0</v>
      </c>
      <c r="BJ127" s="18" t="s">
        <v>83</v>
      </c>
      <c r="BK127" s="233">
        <f>ROUND(I127*H127,2)</f>
        <v>0</v>
      </c>
      <c r="BL127" s="18" t="s">
        <v>139</v>
      </c>
      <c r="BM127" s="232" t="s">
        <v>1938</v>
      </c>
    </row>
    <row r="128" s="13" customFormat="1">
      <c r="A128" s="13"/>
      <c r="B128" s="234"/>
      <c r="C128" s="235"/>
      <c r="D128" s="236" t="s">
        <v>141</v>
      </c>
      <c r="E128" s="237" t="s">
        <v>1</v>
      </c>
      <c r="F128" s="238" t="s">
        <v>1939</v>
      </c>
      <c r="G128" s="235"/>
      <c r="H128" s="237" t="s">
        <v>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141</v>
      </c>
      <c r="AU128" s="244" t="s">
        <v>85</v>
      </c>
      <c r="AV128" s="13" t="s">
        <v>83</v>
      </c>
      <c r="AW128" s="13" t="s">
        <v>32</v>
      </c>
      <c r="AX128" s="13" t="s">
        <v>75</v>
      </c>
      <c r="AY128" s="244" t="s">
        <v>133</v>
      </c>
    </row>
    <row r="129" s="14" customFormat="1">
      <c r="A129" s="14"/>
      <c r="B129" s="245"/>
      <c r="C129" s="246"/>
      <c r="D129" s="236" t="s">
        <v>141</v>
      </c>
      <c r="E129" s="247" t="s">
        <v>1</v>
      </c>
      <c r="F129" s="248" t="s">
        <v>1940</v>
      </c>
      <c r="G129" s="246"/>
      <c r="H129" s="249">
        <v>2.3999999999999999</v>
      </c>
      <c r="I129" s="250"/>
      <c r="J129" s="246"/>
      <c r="K129" s="246"/>
      <c r="L129" s="251"/>
      <c r="M129" s="252"/>
      <c r="N129" s="253"/>
      <c r="O129" s="253"/>
      <c r="P129" s="253"/>
      <c r="Q129" s="253"/>
      <c r="R129" s="253"/>
      <c r="S129" s="253"/>
      <c r="T129" s="254"/>
      <c r="U129" s="14"/>
      <c r="V129" s="14"/>
      <c r="W129" s="14"/>
      <c r="X129" s="14"/>
      <c r="Y129" s="14"/>
      <c r="Z129" s="14"/>
      <c r="AA129" s="14"/>
      <c r="AB129" s="14"/>
      <c r="AC129" s="14"/>
      <c r="AD129" s="14"/>
      <c r="AE129" s="14"/>
      <c r="AT129" s="255" t="s">
        <v>141</v>
      </c>
      <c r="AU129" s="255" t="s">
        <v>85</v>
      </c>
      <c r="AV129" s="14" t="s">
        <v>85</v>
      </c>
      <c r="AW129" s="14" t="s">
        <v>32</v>
      </c>
      <c r="AX129" s="14" t="s">
        <v>83</v>
      </c>
      <c r="AY129" s="255" t="s">
        <v>133</v>
      </c>
    </row>
    <row r="130" s="2" customFormat="1" ht="33" customHeight="1">
      <c r="A130" s="39"/>
      <c r="B130" s="40"/>
      <c r="C130" s="220" t="s">
        <v>85</v>
      </c>
      <c r="D130" s="220" t="s">
        <v>135</v>
      </c>
      <c r="E130" s="221" t="s">
        <v>136</v>
      </c>
      <c r="F130" s="222" t="s">
        <v>137</v>
      </c>
      <c r="G130" s="223" t="s">
        <v>138</v>
      </c>
      <c r="H130" s="224">
        <v>318.57999999999998</v>
      </c>
      <c r="I130" s="225"/>
      <c r="J130" s="226">
        <f>ROUND(I130*H130,2)</f>
        <v>0</v>
      </c>
      <c r="K130" s="227"/>
      <c r="L130" s="45"/>
      <c r="M130" s="228" t="s">
        <v>1</v>
      </c>
      <c r="N130" s="229" t="s">
        <v>40</v>
      </c>
      <c r="O130" s="92"/>
      <c r="P130" s="230">
        <f>O130*H130</f>
        <v>0</v>
      </c>
      <c r="Q130" s="230">
        <v>0</v>
      </c>
      <c r="R130" s="230">
        <f>Q130*H130</f>
        <v>0</v>
      </c>
      <c r="S130" s="230">
        <v>0.17999999999999999</v>
      </c>
      <c r="T130" s="231">
        <f>S130*H130</f>
        <v>57.344399999999993</v>
      </c>
      <c r="U130" s="39"/>
      <c r="V130" s="39"/>
      <c r="W130" s="39"/>
      <c r="X130" s="39"/>
      <c r="Y130" s="39"/>
      <c r="Z130" s="39"/>
      <c r="AA130" s="39"/>
      <c r="AB130" s="39"/>
      <c r="AC130" s="39"/>
      <c r="AD130" s="39"/>
      <c r="AE130" s="39"/>
      <c r="AR130" s="232" t="s">
        <v>139</v>
      </c>
      <c r="AT130" s="232" t="s">
        <v>135</v>
      </c>
      <c r="AU130" s="232" t="s">
        <v>85</v>
      </c>
      <c r="AY130" s="18" t="s">
        <v>133</v>
      </c>
      <c r="BE130" s="233">
        <f>IF(N130="základní",J130,0)</f>
        <v>0</v>
      </c>
      <c r="BF130" s="233">
        <f>IF(N130="snížená",J130,0)</f>
        <v>0</v>
      </c>
      <c r="BG130" s="233">
        <f>IF(N130="zákl. přenesená",J130,0)</f>
        <v>0</v>
      </c>
      <c r="BH130" s="233">
        <f>IF(N130="sníž. přenesená",J130,0)</f>
        <v>0</v>
      </c>
      <c r="BI130" s="233">
        <f>IF(N130="nulová",J130,0)</f>
        <v>0</v>
      </c>
      <c r="BJ130" s="18" t="s">
        <v>83</v>
      </c>
      <c r="BK130" s="233">
        <f>ROUND(I130*H130,2)</f>
        <v>0</v>
      </c>
      <c r="BL130" s="18" t="s">
        <v>139</v>
      </c>
      <c r="BM130" s="232" t="s">
        <v>1941</v>
      </c>
    </row>
    <row r="131" s="13" customFormat="1">
      <c r="A131" s="13"/>
      <c r="B131" s="234"/>
      <c r="C131" s="235"/>
      <c r="D131" s="236" t="s">
        <v>141</v>
      </c>
      <c r="E131" s="237" t="s">
        <v>1</v>
      </c>
      <c r="F131" s="238" t="s">
        <v>1942</v>
      </c>
      <c r="G131" s="235"/>
      <c r="H131" s="237" t="s">
        <v>1</v>
      </c>
      <c r="I131" s="239"/>
      <c r="J131" s="235"/>
      <c r="K131" s="235"/>
      <c r="L131" s="240"/>
      <c r="M131" s="241"/>
      <c r="N131" s="242"/>
      <c r="O131" s="242"/>
      <c r="P131" s="242"/>
      <c r="Q131" s="242"/>
      <c r="R131" s="242"/>
      <c r="S131" s="242"/>
      <c r="T131" s="243"/>
      <c r="U131" s="13"/>
      <c r="V131" s="13"/>
      <c r="W131" s="13"/>
      <c r="X131" s="13"/>
      <c r="Y131" s="13"/>
      <c r="Z131" s="13"/>
      <c r="AA131" s="13"/>
      <c r="AB131" s="13"/>
      <c r="AC131" s="13"/>
      <c r="AD131" s="13"/>
      <c r="AE131" s="13"/>
      <c r="AT131" s="244" t="s">
        <v>141</v>
      </c>
      <c r="AU131" s="244" t="s">
        <v>85</v>
      </c>
      <c r="AV131" s="13" t="s">
        <v>83</v>
      </c>
      <c r="AW131" s="13" t="s">
        <v>32</v>
      </c>
      <c r="AX131" s="13" t="s">
        <v>75</v>
      </c>
      <c r="AY131" s="244" t="s">
        <v>133</v>
      </c>
    </row>
    <row r="132" s="13" customFormat="1">
      <c r="A132" s="13"/>
      <c r="B132" s="234"/>
      <c r="C132" s="235"/>
      <c r="D132" s="236" t="s">
        <v>141</v>
      </c>
      <c r="E132" s="237" t="s">
        <v>1</v>
      </c>
      <c r="F132" s="238" t="s">
        <v>1943</v>
      </c>
      <c r="G132" s="235"/>
      <c r="H132" s="237" t="s">
        <v>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141</v>
      </c>
      <c r="AU132" s="244" t="s">
        <v>85</v>
      </c>
      <c r="AV132" s="13" t="s">
        <v>83</v>
      </c>
      <c r="AW132" s="13" t="s">
        <v>32</v>
      </c>
      <c r="AX132" s="13" t="s">
        <v>75</v>
      </c>
      <c r="AY132" s="244" t="s">
        <v>133</v>
      </c>
    </row>
    <row r="133" s="14" customFormat="1">
      <c r="A133" s="14"/>
      <c r="B133" s="245"/>
      <c r="C133" s="246"/>
      <c r="D133" s="236" t="s">
        <v>141</v>
      </c>
      <c r="E133" s="247" t="s">
        <v>1</v>
      </c>
      <c r="F133" s="248" t="s">
        <v>1944</v>
      </c>
      <c r="G133" s="246"/>
      <c r="H133" s="249">
        <v>95.400000000000006</v>
      </c>
      <c r="I133" s="250"/>
      <c r="J133" s="246"/>
      <c r="K133" s="246"/>
      <c r="L133" s="251"/>
      <c r="M133" s="252"/>
      <c r="N133" s="253"/>
      <c r="O133" s="253"/>
      <c r="P133" s="253"/>
      <c r="Q133" s="253"/>
      <c r="R133" s="253"/>
      <c r="S133" s="253"/>
      <c r="T133" s="254"/>
      <c r="U133" s="14"/>
      <c r="V133" s="14"/>
      <c r="W133" s="14"/>
      <c r="X133" s="14"/>
      <c r="Y133" s="14"/>
      <c r="Z133" s="14"/>
      <c r="AA133" s="14"/>
      <c r="AB133" s="14"/>
      <c r="AC133" s="14"/>
      <c r="AD133" s="14"/>
      <c r="AE133" s="14"/>
      <c r="AT133" s="255" t="s">
        <v>141</v>
      </c>
      <c r="AU133" s="255" t="s">
        <v>85</v>
      </c>
      <c r="AV133" s="14" t="s">
        <v>85</v>
      </c>
      <c r="AW133" s="14" t="s">
        <v>32</v>
      </c>
      <c r="AX133" s="14" t="s">
        <v>75</v>
      </c>
      <c r="AY133" s="255" t="s">
        <v>133</v>
      </c>
    </row>
    <row r="134" s="13" customFormat="1">
      <c r="A134" s="13"/>
      <c r="B134" s="234"/>
      <c r="C134" s="235"/>
      <c r="D134" s="236" t="s">
        <v>141</v>
      </c>
      <c r="E134" s="237" t="s">
        <v>1</v>
      </c>
      <c r="F134" s="238" t="s">
        <v>1117</v>
      </c>
      <c r="G134" s="235"/>
      <c r="H134" s="237" t="s">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141</v>
      </c>
      <c r="AU134" s="244" t="s">
        <v>85</v>
      </c>
      <c r="AV134" s="13" t="s">
        <v>83</v>
      </c>
      <c r="AW134" s="13" t="s">
        <v>32</v>
      </c>
      <c r="AX134" s="13" t="s">
        <v>75</v>
      </c>
      <c r="AY134" s="244" t="s">
        <v>133</v>
      </c>
    </row>
    <row r="135" s="13" customFormat="1">
      <c r="A135" s="13"/>
      <c r="B135" s="234"/>
      <c r="C135" s="235"/>
      <c r="D135" s="236" t="s">
        <v>141</v>
      </c>
      <c r="E135" s="237" t="s">
        <v>1</v>
      </c>
      <c r="F135" s="238" t="s">
        <v>1945</v>
      </c>
      <c r="G135" s="235"/>
      <c r="H135" s="237" t="s">
        <v>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141</v>
      </c>
      <c r="AU135" s="244" t="s">
        <v>85</v>
      </c>
      <c r="AV135" s="13" t="s">
        <v>83</v>
      </c>
      <c r="AW135" s="13" t="s">
        <v>32</v>
      </c>
      <c r="AX135" s="13" t="s">
        <v>75</v>
      </c>
      <c r="AY135" s="244" t="s">
        <v>133</v>
      </c>
    </row>
    <row r="136" s="14" customFormat="1">
      <c r="A136" s="14"/>
      <c r="B136" s="245"/>
      <c r="C136" s="246"/>
      <c r="D136" s="236" t="s">
        <v>141</v>
      </c>
      <c r="E136" s="247" t="s">
        <v>1</v>
      </c>
      <c r="F136" s="248" t="s">
        <v>487</v>
      </c>
      <c r="G136" s="246"/>
      <c r="H136" s="249">
        <v>61</v>
      </c>
      <c r="I136" s="250"/>
      <c r="J136" s="246"/>
      <c r="K136" s="246"/>
      <c r="L136" s="251"/>
      <c r="M136" s="252"/>
      <c r="N136" s="253"/>
      <c r="O136" s="253"/>
      <c r="P136" s="253"/>
      <c r="Q136" s="253"/>
      <c r="R136" s="253"/>
      <c r="S136" s="253"/>
      <c r="T136" s="254"/>
      <c r="U136" s="14"/>
      <c r="V136" s="14"/>
      <c r="W136" s="14"/>
      <c r="X136" s="14"/>
      <c r="Y136" s="14"/>
      <c r="Z136" s="14"/>
      <c r="AA136" s="14"/>
      <c r="AB136" s="14"/>
      <c r="AC136" s="14"/>
      <c r="AD136" s="14"/>
      <c r="AE136" s="14"/>
      <c r="AT136" s="255" t="s">
        <v>141</v>
      </c>
      <c r="AU136" s="255" t="s">
        <v>85</v>
      </c>
      <c r="AV136" s="14" t="s">
        <v>85</v>
      </c>
      <c r="AW136" s="14" t="s">
        <v>32</v>
      </c>
      <c r="AX136" s="14" t="s">
        <v>75</v>
      </c>
      <c r="AY136" s="255" t="s">
        <v>133</v>
      </c>
    </row>
    <row r="137" s="13" customFormat="1">
      <c r="A137" s="13"/>
      <c r="B137" s="234"/>
      <c r="C137" s="235"/>
      <c r="D137" s="236" t="s">
        <v>141</v>
      </c>
      <c r="E137" s="237" t="s">
        <v>1</v>
      </c>
      <c r="F137" s="238" t="s">
        <v>1946</v>
      </c>
      <c r="G137" s="235"/>
      <c r="H137" s="237" t="s">
        <v>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141</v>
      </c>
      <c r="AU137" s="244" t="s">
        <v>85</v>
      </c>
      <c r="AV137" s="13" t="s">
        <v>83</v>
      </c>
      <c r="AW137" s="13" t="s">
        <v>32</v>
      </c>
      <c r="AX137" s="13" t="s">
        <v>75</v>
      </c>
      <c r="AY137" s="244" t="s">
        <v>133</v>
      </c>
    </row>
    <row r="138" s="14" customFormat="1">
      <c r="A138" s="14"/>
      <c r="B138" s="245"/>
      <c r="C138" s="246"/>
      <c r="D138" s="236" t="s">
        <v>141</v>
      </c>
      <c r="E138" s="247" t="s">
        <v>1</v>
      </c>
      <c r="F138" s="248" t="s">
        <v>1947</v>
      </c>
      <c r="G138" s="246"/>
      <c r="H138" s="249">
        <v>57.240000000000002</v>
      </c>
      <c r="I138" s="250"/>
      <c r="J138" s="246"/>
      <c r="K138" s="246"/>
      <c r="L138" s="251"/>
      <c r="M138" s="252"/>
      <c r="N138" s="253"/>
      <c r="O138" s="253"/>
      <c r="P138" s="253"/>
      <c r="Q138" s="253"/>
      <c r="R138" s="253"/>
      <c r="S138" s="253"/>
      <c r="T138" s="254"/>
      <c r="U138" s="14"/>
      <c r="V138" s="14"/>
      <c r="W138" s="14"/>
      <c r="X138" s="14"/>
      <c r="Y138" s="14"/>
      <c r="Z138" s="14"/>
      <c r="AA138" s="14"/>
      <c r="AB138" s="14"/>
      <c r="AC138" s="14"/>
      <c r="AD138" s="14"/>
      <c r="AE138" s="14"/>
      <c r="AT138" s="255" t="s">
        <v>141</v>
      </c>
      <c r="AU138" s="255" t="s">
        <v>85</v>
      </c>
      <c r="AV138" s="14" t="s">
        <v>85</v>
      </c>
      <c r="AW138" s="14" t="s">
        <v>32</v>
      </c>
      <c r="AX138" s="14" t="s">
        <v>75</v>
      </c>
      <c r="AY138" s="255" t="s">
        <v>133</v>
      </c>
    </row>
    <row r="139" s="13" customFormat="1">
      <c r="A139" s="13"/>
      <c r="B139" s="234"/>
      <c r="C139" s="235"/>
      <c r="D139" s="236" t="s">
        <v>141</v>
      </c>
      <c r="E139" s="237" t="s">
        <v>1</v>
      </c>
      <c r="F139" s="238" t="s">
        <v>1948</v>
      </c>
      <c r="G139" s="235"/>
      <c r="H139" s="237" t="s">
        <v>1</v>
      </c>
      <c r="I139" s="239"/>
      <c r="J139" s="235"/>
      <c r="K139" s="235"/>
      <c r="L139" s="240"/>
      <c r="M139" s="241"/>
      <c r="N139" s="242"/>
      <c r="O139" s="242"/>
      <c r="P139" s="242"/>
      <c r="Q139" s="242"/>
      <c r="R139" s="242"/>
      <c r="S139" s="242"/>
      <c r="T139" s="243"/>
      <c r="U139" s="13"/>
      <c r="V139" s="13"/>
      <c r="W139" s="13"/>
      <c r="X139" s="13"/>
      <c r="Y139" s="13"/>
      <c r="Z139" s="13"/>
      <c r="AA139" s="13"/>
      <c r="AB139" s="13"/>
      <c r="AC139" s="13"/>
      <c r="AD139" s="13"/>
      <c r="AE139" s="13"/>
      <c r="AT139" s="244" t="s">
        <v>141</v>
      </c>
      <c r="AU139" s="244" t="s">
        <v>85</v>
      </c>
      <c r="AV139" s="13" t="s">
        <v>83</v>
      </c>
      <c r="AW139" s="13" t="s">
        <v>32</v>
      </c>
      <c r="AX139" s="13" t="s">
        <v>75</v>
      </c>
      <c r="AY139" s="244" t="s">
        <v>133</v>
      </c>
    </row>
    <row r="140" s="14" customFormat="1">
      <c r="A140" s="14"/>
      <c r="B140" s="245"/>
      <c r="C140" s="246"/>
      <c r="D140" s="236" t="s">
        <v>141</v>
      </c>
      <c r="E140" s="247" t="s">
        <v>1</v>
      </c>
      <c r="F140" s="248" t="s">
        <v>1949</v>
      </c>
      <c r="G140" s="246"/>
      <c r="H140" s="249">
        <v>104.94</v>
      </c>
      <c r="I140" s="250"/>
      <c r="J140" s="246"/>
      <c r="K140" s="246"/>
      <c r="L140" s="251"/>
      <c r="M140" s="252"/>
      <c r="N140" s="253"/>
      <c r="O140" s="253"/>
      <c r="P140" s="253"/>
      <c r="Q140" s="253"/>
      <c r="R140" s="253"/>
      <c r="S140" s="253"/>
      <c r="T140" s="254"/>
      <c r="U140" s="14"/>
      <c r="V140" s="14"/>
      <c r="W140" s="14"/>
      <c r="X140" s="14"/>
      <c r="Y140" s="14"/>
      <c r="Z140" s="14"/>
      <c r="AA140" s="14"/>
      <c r="AB140" s="14"/>
      <c r="AC140" s="14"/>
      <c r="AD140" s="14"/>
      <c r="AE140" s="14"/>
      <c r="AT140" s="255" t="s">
        <v>141</v>
      </c>
      <c r="AU140" s="255" t="s">
        <v>85</v>
      </c>
      <c r="AV140" s="14" t="s">
        <v>85</v>
      </c>
      <c r="AW140" s="14" t="s">
        <v>32</v>
      </c>
      <c r="AX140" s="14" t="s">
        <v>75</v>
      </c>
      <c r="AY140" s="255" t="s">
        <v>133</v>
      </c>
    </row>
    <row r="141" s="15" customFormat="1">
      <c r="A141" s="15"/>
      <c r="B141" s="256"/>
      <c r="C141" s="257"/>
      <c r="D141" s="236" t="s">
        <v>141</v>
      </c>
      <c r="E141" s="258" t="s">
        <v>1</v>
      </c>
      <c r="F141" s="259" t="s">
        <v>152</v>
      </c>
      <c r="G141" s="257"/>
      <c r="H141" s="260">
        <v>318.58000000000004</v>
      </c>
      <c r="I141" s="261"/>
      <c r="J141" s="257"/>
      <c r="K141" s="257"/>
      <c r="L141" s="262"/>
      <c r="M141" s="263"/>
      <c r="N141" s="264"/>
      <c r="O141" s="264"/>
      <c r="P141" s="264"/>
      <c r="Q141" s="264"/>
      <c r="R141" s="264"/>
      <c r="S141" s="264"/>
      <c r="T141" s="265"/>
      <c r="U141" s="15"/>
      <c r="V141" s="15"/>
      <c r="W141" s="15"/>
      <c r="X141" s="15"/>
      <c r="Y141" s="15"/>
      <c r="Z141" s="15"/>
      <c r="AA141" s="15"/>
      <c r="AB141" s="15"/>
      <c r="AC141" s="15"/>
      <c r="AD141" s="15"/>
      <c r="AE141" s="15"/>
      <c r="AT141" s="266" t="s">
        <v>141</v>
      </c>
      <c r="AU141" s="266" t="s">
        <v>85</v>
      </c>
      <c r="AV141" s="15" t="s">
        <v>139</v>
      </c>
      <c r="AW141" s="15" t="s">
        <v>32</v>
      </c>
      <c r="AX141" s="15" t="s">
        <v>83</v>
      </c>
      <c r="AY141" s="266" t="s">
        <v>133</v>
      </c>
    </row>
    <row r="142" s="2" customFormat="1" ht="37.8" customHeight="1">
      <c r="A142" s="39"/>
      <c r="B142" s="40"/>
      <c r="C142" s="220" t="s">
        <v>153</v>
      </c>
      <c r="D142" s="220" t="s">
        <v>135</v>
      </c>
      <c r="E142" s="221" t="s">
        <v>879</v>
      </c>
      <c r="F142" s="222" t="s">
        <v>880</v>
      </c>
      <c r="G142" s="223" t="s">
        <v>138</v>
      </c>
      <c r="H142" s="224">
        <v>95.400000000000006</v>
      </c>
      <c r="I142" s="225"/>
      <c r="J142" s="226">
        <f>ROUND(I142*H142,2)</f>
        <v>0</v>
      </c>
      <c r="K142" s="227"/>
      <c r="L142" s="45"/>
      <c r="M142" s="228" t="s">
        <v>1</v>
      </c>
      <c r="N142" s="229" t="s">
        <v>40</v>
      </c>
      <c r="O142" s="92"/>
      <c r="P142" s="230">
        <f>O142*H142</f>
        <v>0</v>
      </c>
      <c r="Q142" s="230">
        <v>0</v>
      </c>
      <c r="R142" s="230">
        <f>Q142*H142</f>
        <v>0</v>
      </c>
      <c r="S142" s="230">
        <v>0.17000000000000001</v>
      </c>
      <c r="T142" s="231">
        <f>S142*H142</f>
        <v>16.218000000000004</v>
      </c>
      <c r="U142" s="39"/>
      <c r="V142" s="39"/>
      <c r="W142" s="39"/>
      <c r="X142" s="39"/>
      <c r="Y142" s="39"/>
      <c r="Z142" s="39"/>
      <c r="AA142" s="39"/>
      <c r="AB142" s="39"/>
      <c r="AC142" s="39"/>
      <c r="AD142" s="39"/>
      <c r="AE142" s="39"/>
      <c r="AR142" s="232" t="s">
        <v>139</v>
      </c>
      <c r="AT142" s="232" t="s">
        <v>135</v>
      </c>
      <c r="AU142" s="232" t="s">
        <v>85</v>
      </c>
      <c r="AY142" s="18" t="s">
        <v>133</v>
      </c>
      <c r="BE142" s="233">
        <f>IF(N142="základní",J142,0)</f>
        <v>0</v>
      </c>
      <c r="BF142" s="233">
        <f>IF(N142="snížená",J142,0)</f>
        <v>0</v>
      </c>
      <c r="BG142" s="233">
        <f>IF(N142="zákl. přenesená",J142,0)</f>
        <v>0</v>
      </c>
      <c r="BH142" s="233">
        <f>IF(N142="sníž. přenesená",J142,0)</f>
        <v>0</v>
      </c>
      <c r="BI142" s="233">
        <f>IF(N142="nulová",J142,0)</f>
        <v>0</v>
      </c>
      <c r="BJ142" s="18" t="s">
        <v>83</v>
      </c>
      <c r="BK142" s="233">
        <f>ROUND(I142*H142,2)</f>
        <v>0</v>
      </c>
      <c r="BL142" s="18" t="s">
        <v>139</v>
      </c>
      <c r="BM142" s="232" t="s">
        <v>1950</v>
      </c>
    </row>
    <row r="143" s="13" customFormat="1">
      <c r="A143" s="13"/>
      <c r="B143" s="234"/>
      <c r="C143" s="235"/>
      <c r="D143" s="236" t="s">
        <v>141</v>
      </c>
      <c r="E143" s="237" t="s">
        <v>1</v>
      </c>
      <c r="F143" s="238" t="s">
        <v>882</v>
      </c>
      <c r="G143" s="235"/>
      <c r="H143" s="237" t="s">
        <v>1</v>
      </c>
      <c r="I143" s="239"/>
      <c r="J143" s="235"/>
      <c r="K143" s="235"/>
      <c r="L143" s="240"/>
      <c r="M143" s="241"/>
      <c r="N143" s="242"/>
      <c r="O143" s="242"/>
      <c r="P143" s="242"/>
      <c r="Q143" s="242"/>
      <c r="R143" s="242"/>
      <c r="S143" s="242"/>
      <c r="T143" s="243"/>
      <c r="U143" s="13"/>
      <c r="V143" s="13"/>
      <c r="W143" s="13"/>
      <c r="X143" s="13"/>
      <c r="Y143" s="13"/>
      <c r="Z143" s="13"/>
      <c r="AA143" s="13"/>
      <c r="AB143" s="13"/>
      <c r="AC143" s="13"/>
      <c r="AD143" s="13"/>
      <c r="AE143" s="13"/>
      <c r="AT143" s="244" t="s">
        <v>141</v>
      </c>
      <c r="AU143" s="244" t="s">
        <v>85</v>
      </c>
      <c r="AV143" s="13" t="s">
        <v>83</v>
      </c>
      <c r="AW143" s="13" t="s">
        <v>32</v>
      </c>
      <c r="AX143" s="13" t="s">
        <v>75</v>
      </c>
      <c r="AY143" s="244" t="s">
        <v>133</v>
      </c>
    </row>
    <row r="144" s="13" customFormat="1">
      <c r="A144" s="13"/>
      <c r="B144" s="234"/>
      <c r="C144" s="235"/>
      <c r="D144" s="236" t="s">
        <v>141</v>
      </c>
      <c r="E144" s="237" t="s">
        <v>1</v>
      </c>
      <c r="F144" s="238" t="s">
        <v>1951</v>
      </c>
      <c r="G144" s="235"/>
      <c r="H144" s="237" t="s">
        <v>1</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141</v>
      </c>
      <c r="AU144" s="244" t="s">
        <v>85</v>
      </c>
      <c r="AV144" s="13" t="s">
        <v>83</v>
      </c>
      <c r="AW144" s="13" t="s">
        <v>32</v>
      </c>
      <c r="AX144" s="13" t="s">
        <v>75</v>
      </c>
      <c r="AY144" s="244" t="s">
        <v>133</v>
      </c>
    </row>
    <row r="145" s="14" customFormat="1">
      <c r="A145" s="14"/>
      <c r="B145" s="245"/>
      <c r="C145" s="246"/>
      <c r="D145" s="236" t="s">
        <v>141</v>
      </c>
      <c r="E145" s="247" t="s">
        <v>1</v>
      </c>
      <c r="F145" s="248" t="s">
        <v>479</v>
      </c>
      <c r="G145" s="246"/>
      <c r="H145" s="249">
        <v>59</v>
      </c>
      <c r="I145" s="250"/>
      <c r="J145" s="246"/>
      <c r="K145" s="246"/>
      <c r="L145" s="251"/>
      <c r="M145" s="252"/>
      <c r="N145" s="253"/>
      <c r="O145" s="253"/>
      <c r="P145" s="253"/>
      <c r="Q145" s="253"/>
      <c r="R145" s="253"/>
      <c r="S145" s="253"/>
      <c r="T145" s="254"/>
      <c r="U145" s="14"/>
      <c r="V145" s="14"/>
      <c r="W145" s="14"/>
      <c r="X145" s="14"/>
      <c r="Y145" s="14"/>
      <c r="Z145" s="14"/>
      <c r="AA145" s="14"/>
      <c r="AB145" s="14"/>
      <c r="AC145" s="14"/>
      <c r="AD145" s="14"/>
      <c r="AE145" s="14"/>
      <c r="AT145" s="255" t="s">
        <v>141</v>
      </c>
      <c r="AU145" s="255" t="s">
        <v>85</v>
      </c>
      <c r="AV145" s="14" t="s">
        <v>85</v>
      </c>
      <c r="AW145" s="14" t="s">
        <v>32</v>
      </c>
      <c r="AX145" s="14" t="s">
        <v>75</v>
      </c>
      <c r="AY145" s="255" t="s">
        <v>133</v>
      </c>
    </row>
    <row r="146" s="13" customFormat="1">
      <c r="A146" s="13"/>
      <c r="B146" s="234"/>
      <c r="C146" s="235"/>
      <c r="D146" s="236" t="s">
        <v>141</v>
      </c>
      <c r="E146" s="237" t="s">
        <v>1</v>
      </c>
      <c r="F146" s="238" t="s">
        <v>1952</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85</v>
      </c>
      <c r="AV146" s="13" t="s">
        <v>83</v>
      </c>
      <c r="AW146" s="13" t="s">
        <v>32</v>
      </c>
      <c r="AX146" s="13" t="s">
        <v>75</v>
      </c>
      <c r="AY146" s="244" t="s">
        <v>133</v>
      </c>
    </row>
    <row r="147" s="14" customFormat="1">
      <c r="A147" s="14"/>
      <c r="B147" s="245"/>
      <c r="C147" s="246"/>
      <c r="D147" s="236" t="s">
        <v>141</v>
      </c>
      <c r="E147" s="247" t="s">
        <v>1</v>
      </c>
      <c r="F147" s="248" t="s">
        <v>1944</v>
      </c>
      <c r="G147" s="246"/>
      <c r="H147" s="249">
        <v>95.400000000000006</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85</v>
      </c>
      <c r="AV147" s="14" t="s">
        <v>85</v>
      </c>
      <c r="AW147" s="14" t="s">
        <v>32</v>
      </c>
      <c r="AX147" s="14" t="s">
        <v>83</v>
      </c>
      <c r="AY147" s="255" t="s">
        <v>133</v>
      </c>
    </row>
    <row r="148" s="2" customFormat="1" ht="37.8" customHeight="1">
      <c r="A148" s="39"/>
      <c r="B148" s="40"/>
      <c r="C148" s="220" t="s">
        <v>139</v>
      </c>
      <c r="D148" s="220" t="s">
        <v>135</v>
      </c>
      <c r="E148" s="221" t="s">
        <v>145</v>
      </c>
      <c r="F148" s="222" t="s">
        <v>146</v>
      </c>
      <c r="G148" s="223" t="s">
        <v>138</v>
      </c>
      <c r="H148" s="224">
        <v>178</v>
      </c>
      <c r="I148" s="225"/>
      <c r="J148" s="226">
        <f>ROUND(I148*H148,2)</f>
        <v>0</v>
      </c>
      <c r="K148" s="227"/>
      <c r="L148" s="45"/>
      <c r="M148" s="228" t="s">
        <v>1</v>
      </c>
      <c r="N148" s="229" t="s">
        <v>40</v>
      </c>
      <c r="O148" s="92"/>
      <c r="P148" s="230">
        <f>O148*H148</f>
        <v>0</v>
      </c>
      <c r="Q148" s="230">
        <v>0</v>
      </c>
      <c r="R148" s="230">
        <f>Q148*H148</f>
        <v>0</v>
      </c>
      <c r="S148" s="230">
        <v>0.28999999999999998</v>
      </c>
      <c r="T148" s="231">
        <f>S148*H148</f>
        <v>51.619999999999997</v>
      </c>
      <c r="U148" s="39"/>
      <c r="V148" s="39"/>
      <c r="W148" s="39"/>
      <c r="X148" s="39"/>
      <c r="Y148" s="39"/>
      <c r="Z148" s="39"/>
      <c r="AA148" s="39"/>
      <c r="AB148" s="39"/>
      <c r="AC148" s="39"/>
      <c r="AD148" s="39"/>
      <c r="AE148" s="39"/>
      <c r="AR148" s="232" t="s">
        <v>139</v>
      </c>
      <c r="AT148" s="232" t="s">
        <v>135</v>
      </c>
      <c r="AU148" s="232" t="s">
        <v>85</v>
      </c>
      <c r="AY148" s="18" t="s">
        <v>133</v>
      </c>
      <c r="BE148" s="233">
        <f>IF(N148="základní",J148,0)</f>
        <v>0</v>
      </c>
      <c r="BF148" s="233">
        <f>IF(N148="snížená",J148,0)</f>
        <v>0</v>
      </c>
      <c r="BG148" s="233">
        <f>IF(N148="zákl. přenesená",J148,0)</f>
        <v>0</v>
      </c>
      <c r="BH148" s="233">
        <f>IF(N148="sníž. přenesená",J148,0)</f>
        <v>0</v>
      </c>
      <c r="BI148" s="233">
        <f>IF(N148="nulová",J148,0)</f>
        <v>0</v>
      </c>
      <c r="BJ148" s="18" t="s">
        <v>83</v>
      </c>
      <c r="BK148" s="233">
        <f>ROUND(I148*H148,2)</f>
        <v>0</v>
      </c>
      <c r="BL148" s="18" t="s">
        <v>139</v>
      </c>
      <c r="BM148" s="232" t="s">
        <v>1953</v>
      </c>
    </row>
    <row r="149" s="13" customFormat="1">
      <c r="A149" s="13"/>
      <c r="B149" s="234"/>
      <c r="C149" s="235"/>
      <c r="D149" s="236" t="s">
        <v>141</v>
      </c>
      <c r="E149" s="237" t="s">
        <v>1</v>
      </c>
      <c r="F149" s="238" t="s">
        <v>1942</v>
      </c>
      <c r="G149" s="235"/>
      <c r="H149" s="237" t="s">
        <v>1</v>
      </c>
      <c r="I149" s="239"/>
      <c r="J149" s="235"/>
      <c r="K149" s="235"/>
      <c r="L149" s="240"/>
      <c r="M149" s="241"/>
      <c r="N149" s="242"/>
      <c r="O149" s="242"/>
      <c r="P149" s="242"/>
      <c r="Q149" s="242"/>
      <c r="R149" s="242"/>
      <c r="S149" s="242"/>
      <c r="T149" s="243"/>
      <c r="U149" s="13"/>
      <c r="V149" s="13"/>
      <c r="W149" s="13"/>
      <c r="X149" s="13"/>
      <c r="Y149" s="13"/>
      <c r="Z149" s="13"/>
      <c r="AA149" s="13"/>
      <c r="AB149" s="13"/>
      <c r="AC149" s="13"/>
      <c r="AD149" s="13"/>
      <c r="AE149" s="13"/>
      <c r="AT149" s="244" t="s">
        <v>141</v>
      </c>
      <c r="AU149" s="244" t="s">
        <v>85</v>
      </c>
      <c r="AV149" s="13" t="s">
        <v>83</v>
      </c>
      <c r="AW149" s="13" t="s">
        <v>32</v>
      </c>
      <c r="AX149" s="13" t="s">
        <v>75</v>
      </c>
      <c r="AY149" s="244" t="s">
        <v>133</v>
      </c>
    </row>
    <row r="150" s="13" customFormat="1">
      <c r="A150" s="13"/>
      <c r="B150" s="234"/>
      <c r="C150" s="235"/>
      <c r="D150" s="236" t="s">
        <v>141</v>
      </c>
      <c r="E150" s="237" t="s">
        <v>1</v>
      </c>
      <c r="F150" s="238" t="s">
        <v>1954</v>
      </c>
      <c r="G150" s="235"/>
      <c r="H150" s="237" t="s">
        <v>1</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141</v>
      </c>
      <c r="AU150" s="244" t="s">
        <v>85</v>
      </c>
      <c r="AV150" s="13" t="s">
        <v>83</v>
      </c>
      <c r="AW150" s="13" t="s">
        <v>32</v>
      </c>
      <c r="AX150" s="13" t="s">
        <v>75</v>
      </c>
      <c r="AY150" s="244" t="s">
        <v>133</v>
      </c>
    </row>
    <row r="151" s="14" customFormat="1">
      <c r="A151" s="14"/>
      <c r="B151" s="245"/>
      <c r="C151" s="246"/>
      <c r="D151" s="236" t="s">
        <v>141</v>
      </c>
      <c r="E151" s="247" t="s">
        <v>1</v>
      </c>
      <c r="F151" s="248" t="s">
        <v>431</v>
      </c>
      <c r="G151" s="246"/>
      <c r="H151" s="249">
        <v>49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141</v>
      </c>
      <c r="AU151" s="255" t="s">
        <v>85</v>
      </c>
      <c r="AV151" s="14" t="s">
        <v>85</v>
      </c>
      <c r="AW151" s="14" t="s">
        <v>32</v>
      </c>
      <c r="AX151" s="14" t="s">
        <v>75</v>
      </c>
      <c r="AY151" s="255" t="s">
        <v>133</v>
      </c>
    </row>
    <row r="152" s="13" customFormat="1">
      <c r="A152" s="13"/>
      <c r="B152" s="234"/>
      <c r="C152" s="235"/>
      <c r="D152" s="236" t="s">
        <v>141</v>
      </c>
      <c r="E152" s="237" t="s">
        <v>1</v>
      </c>
      <c r="F152" s="238" t="s">
        <v>1955</v>
      </c>
      <c r="G152" s="235"/>
      <c r="H152" s="237" t="s">
        <v>1</v>
      </c>
      <c r="I152" s="239"/>
      <c r="J152" s="235"/>
      <c r="K152" s="235"/>
      <c r="L152" s="240"/>
      <c r="M152" s="241"/>
      <c r="N152" s="242"/>
      <c r="O152" s="242"/>
      <c r="P152" s="242"/>
      <c r="Q152" s="242"/>
      <c r="R152" s="242"/>
      <c r="S152" s="242"/>
      <c r="T152" s="243"/>
      <c r="U152" s="13"/>
      <c r="V152" s="13"/>
      <c r="W152" s="13"/>
      <c r="X152" s="13"/>
      <c r="Y152" s="13"/>
      <c r="Z152" s="13"/>
      <c r="AA152" s="13"/>
      <c r="AB152" s="13"/>
      <c r="AC152" s="13"/>
      <c r="AD152" s="13"/>
      <c r="AE152" s="13"/>
      <c r="AT152" s="244" t="s">
        <v>141</v>
      </c>
      <c r="AU152" s="244" t="s">
        <v>85</v>
      </c>
      <c r="AV152" s="13" t="s">
        <v>83</v>
      </c>
      <c r="AW152" s="13" t="s">
        <v>32</v>
      </c>
      <c r="AX152" s="13" t="s">
        <v>75</v>
      </c>
      <c r="AY152" s="244" t="s">
        <v>133</v>
      </c>
    </row>
    <row r="153" s="14" customFormat="1">
      <c r="A153" s="14"/>
      <c r="B153" s="245"/>
      <c r="C153" s="246"/>
      <c r="D153" s="236" t="s">
        <v>141</v>
      </c>
      <c r="E153" s="247" t="s">
        <v>1</v>
      </c>
      <c r="F153" s="248" t="s">
        <v>382</v>
      </c>
      <c r="G153" s="246"/>
      <c r="H153" s="249">
        <v>40</v>
      </c>
      <c r="I153" s="250"/>
      <c r="J153" s="246"/>
      <c r="K153" s="246"/>
      <c r="L153" s="251"/>
      <c r="M153" s="252"/>
      <c r="N153" s="253"/>
      <c r="O153" s="253"/>
      <c r="P153" s="253"/>
      <c r="Q153" s="253"/>
      <c r="R153" s="253"/>
      <c r="S153" s="253"/>
      <c r="T153" s="254"/>
      <c r="U153" s="14"/>
      <c r="V153" s="14"/>
      <c r="W153" s="14"/>
      <c r="X153" s="14"/>
      <c r="Y153" s="14"/>
      <c r="Z153" s="14"/>
      <c r="AA153" s="14"/>
      <c r="AB153" s="14"/>
      <c r="AC153" s="14"/>
      <c r="AD153" s="14"/>
      <c r="AE153" s="14"/>
      <c r="AT153" s="255" t="s">
        <v>141</v>
      </c>
      <c r="AU153" s="255" t="s">
        <v>85</v>
      </c>
      <c r="AV153" s="14" t="s">
        <v>85</v>
      </c>
      <c r="AW153" s="14" t="s">
        <v>32</v>
      </c>
      <c r="AX153" s="14" t="s">
        <v>75</v>
      </c>
      <c r="AY153" s="255" t="s">
        <v>133</v>
      </c>
    </row>
    <row r="154" s="13" customFormat="1">
      <c r="A154" s="13"/>
      <c r="B154" s="234"/>
      <c r="C154" s="235"/>
      <c r="D154" s="236" t="s">
        <v>141</v>
      </c>
      <c r="E154" s="237" t="s">
        <v>1</v>
      </c>
      <c r="F154" s="238" t="s">
        <v>1117</v>
      </c>
      <c r="G154" s="235"/>
      <c r="H154" s="237" t="s">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141</v>
      </c>
      <c r="AU154" s="244" t="s">
        <v>85</v>
      </c>
      <c r="AV154" s="13" t="s">
        <v>83</v>
      </c>
      <c r="AW154" s="13" t="s">
        <v>32</v>
      </c>
      <c r="AX154" s="13" t="s">
        <v>75</v>
      </c>
      <c r="AY154" s="244" t="s">
        <v>133</v>
      </c>
    </row>
    <row r="155" s="13" customFormat="1">
      <c r="A155" s="13"/>
      <c r="B155" s="234"/>
      <c r="C155" s="235"/>
      <c r="D155" s="236" t="s">
        <v>141</v>
      </c>
      <c r="E155" s="237" t="s">
        <v>1</v>
      </c>
      <c r="F155" s="238" t="s">
        <v>1956</v>
      </c>
      <c r="G155" s="235"/>
      <c r="H155" s="237" t="s">
        <v>1</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141</v>
      </c>
      <c r="AU155" s="244" t="s">
        <v>85</v>
      </c>
      <c r="AV155" s="13" t="s">
        <v>83</v>
      </c>
      <c r="AW155" s="13" t="s">
        <v>32</v>
      </c>
      <c r="AX155" s="13" t="s">
        <v>75</v>
      </c>
      <c r="AY155" s="244" t="s">
        <v>133</v>
      </c>
    </row>
    <row r="156" s="14" customFormat="1">
      <c r="A156" s="14"/>
      <c r="B156" s="245"/>
      <c r="C156" s="246"/>
      <c r="D156" s="236" t="s">
        <v>141</v>
      </c>
      <c r="E156" s="247" t="s">
        <v>1</v>
      </c>
      <c r="F156" s="248" t="s">
        <v>431</v>
      </c>
      <c r="G156" s="246"/>
      <c r="H156" s="249">
        <v>49</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141</v>
      </c>
      <c r="AU156" s="255" t="s">
        <v>85</v>
      </c>
      <c r="AV156" s="14" t="s">
        <v>85</v>
      </c>
      <c r="AW156" s="14" t="s">
        <v>32</v>
      </c>
      <c r="AX156" s="14" t="s">
        <v>75</v>
      </c>
      <c r="AY156" s="255" t="s">
        <v>133</v>
      </c>
    </row>
    <row r="157" s="13" customFormat="1">
      <c r="A157" s="13"/>
      <c r="B157" s="234"/>
      <c r="C157" s="235"/>
      <c r="D157" s="236" t="s">
        <v>141</v>
      </c>
      <c r="E157" s="237" t="s">
        <v>1</v>
      </c>
      <c r="F157" s="238" t="s">
        <v>1957</v>
      </c>
      <c r="G157" s="235"/>
      <c r="H157" s="237" t="s">
        <v>1</v>
      </c>
      <c r="I157" s="239"/>
      <c r="J157" s="235"/>
      <c r="K157" s="235"/>
      <c r="L157" s="240"/>
      <c r="M157" s="241"/>
      <c r="N157" s="242"/>
      <c r="O157" s="242"/>
      <c r="P157" s="242"/>
      <c r="Q157" s="242"/>
      <c r="R157" s="242"/>
      <c r="S157" s="242"/>
      <c r="T157" s="243"/>
      <c r="U157" s="13"/>
      <c r="V157" s="13"/>
      <c r="W157" s="13"/>
      <c r="X157" s="13"/>
      <c r="Y157" s="13"/>
      <c r="Z157" s="13"/>
      <c r="AA157" s="13"/>
      <c r="AB157" s="13"/>
      <c r="AC157" s="13"/>
      <c r="AD157" s="13"/>
      <c r="AE157" s="13"/>
      <c r="AT157" s="244" t="s">
        <v>141</v>
      </c>
      <c r="AU157" s="244" t="s">
        <v>85</v>
      </c>
      <c r="AV157" s="13" t="s">
        <v>83</v>
      </c>
      <c r="AW157" s="13" t="s">
        <v>32</v>
      </c>
      <c r="AX157" s="13" t="s">
        <v>75</v>
      </c>
      <c r="AY157" s="244" t="s">
        <v>133</v>
      </c>
    </row>
    <row r="158" s="14" customFormat="1">
      <c r="A158" s="14"/>
      <c r="B158" s="245"/>
      <c r="C158" s="246"/>
      <c r="D158" s="236" t="s">
        <v>141</v>
      </c>
      <c r="E158" s="247" t="s">
        <v>1</v>
      </c>
      <c r="F158" s="248" t="s">
        <v>382</v>
      </c>
      <c r="G158" s="246"/>
      <c r="H158" s="249">
        <v>40</v>
      </c>
      <c r="I158" s="250"/>
      <c r="J158" s="246"/>
      <c r="K158" s="246"/>
      <c r="L158" s="251"/>
      <c r="M158" s="252"/>
      <c r="N158" s="253"/>
      <c r="O158" s="253"/>
      <c r="P158" s="253"/>
      <c r="Q158" s="253"/>
      <c r="R158" s="253"/>
      <c r="S158" s="253"/>
      <c r="T158" s="254"/>
      <c r="U158" s="14"/>
      <c r="V158" s="14"/>
      <c r="W158" s="14"/>
      <c r="X158" s="14"/>
      <c r="Y158" s="14"/>
      <c r="Z158" s="14"/>
      <c r="AA158" s="14"/>
      <c r="AB158" s="14"/>
      <c r="AC158" s="14"/>
      <c r="AD158" s="14"/>
      <c r="AE158" s="14"/>
      <c r="AT158" s="255" t="s">
        <v>141</v>
      </c>
      <c r="AU158" s="255" t="s">
        <v>85</v>
      </c>
      <c r="AV158" s="14" t="s">
        <v>85</v>
      </c>
      <c r="AW158" s="14" t="s">
        <v>32</v>
      </c>
      <c r="AX158" s="14" t="s">
        <v>75</v>
      </c>
      <c r="AY158" s="255" t="s">
        <v>133</v>
      </c>
    </row>
    <row r="159" s="15" customFormat="1">
      <c r="A159" s="15"/>
      <c r="B159" s="256"/>
      <c r="C159" s="257"/>
      <c r="D159" s="236" t="s">
        <v>141</v>
      </c>
      <c r="E159" s="258" t="s">
        <v>1</v>
      </c>
      <c r="F159" s="259" t="s">
        <v>152</v>
      </c>
      <c r="G159" s="257"/>
      <c r="H159" s="260">
        <v>178</v>
      </c>
      <c r="I159" s="261"/>
      <c r="J159" s="257"/>
      <c r="K159" s="257"/>
      <c r="L159" s="262"/>
      <c r="M159" s="263"/>
      <c r="N159" s="264"/>
      <c r="O159" s="264"/>
      <c r="P159" s="264"/>
      <c r="Q159" s="264"/>
      <c r="R159" s="264"/>
      <c r="S159" s="264"/>
      <c r="T159" s="265"/>
      <c r="U159" s="15"/>
      <c r="V159" s="15"/>
      <c r="W159" s="15"/>
      <c r="X159" s="15"/>
      <c r="Y159" s="15"/>
      <c r="Z159" s="15"/>
      <c r="AA159" s="15"/>
      <c r="AB159" s="15"/>
      <c r="AC159" s="15"/>
      <c r="AD159" s="15"/>
      <c r="AE159" s="15"/>
      <c r="AT159" s="266" t="s">
        <v>141</v>
      </c>
      <c r="AU159" s="266" t="s">
        <v>85</v>
      </c>
      <c r="AV159" s="15" t="s">
        <v>139</v>
      </c>
      <c r="AW159" s="15" t="s">
        <v>32</v>
      </c>
      <c r="AX159" s="15" t="s">
        <v>83</v>
      </c>
      <c r="AY159" s="266" t="s">
        <v>133</v>
      </c>
    </row>
    <row r="160" s="2" customFormat="1" ht="37.8" customHeight="1">
      <c r="A160" s="39"/>
      <c r="B160" s="40"/>
      <c r="C160" s="220" t="s">
        <v>167</v>
      </c>
      <c r="D160" s="220" t="s">
        <v>135</v>
      </c>
      <c r="E160" s="221" t="s">
        <v>154</v>
      </c>
      <c r="F160" s="222" t="s">
        <v>155</v>
      </c>
      <c r="G160" s="223" t="s">
        <v>138</v>
      </c>
      <c r="H160" s="224">
        <v>305.27999999999997</v>
      </c>
      <c r="I160" s="225"/>
      <c r="J160" s="226">
        <f>ROUND(I160*H160,2)</f>
        <v>0</v>
      </c>
      <c r="K160" s="227"/>
      <c r="L160" s="45"/>
      <c r="M160" s="228" t="s">
        <v>1</v>
      </c>
      <c r="N160" s="229" t="s">
        <v>40</v>
      </c>
      <c r="O160" s="92"/>
      <c r="P160" s="230">
        <f>O160*H160</f>
        <v>0</v>
      </c>
      <c r="Q160" s="230">
        <v>0</v>
      </c>
      <c r="R160" s="230">
        <f>Q160*H160</f>
        <v>0</v>
      </c>
      <c r="S160" s="230">
        <v>0.44</v>
      </c>
      <c r="T160" s="231">
        <f>S160*H160</f>
        <v>134.32319999999999</v>
      </c>
      <c r="U160" s="39"/>
      <c r="V160" s="39"/>
      <c r="W160" s="39"/>
      <c r="X160" s="39"/>
      <c r="Y160" s="39"/>
      <c r="Z160" s="39"/>
      <c r="AA160" s="39"/>
      <c r="AB160" s="39"/>
      <c r="AC160" s="39"/>
      <c r="AD160" s="39"/>
      <c r="AE160" s="39"/>
      <c r="AR160" s="232" t="s">
        <v>139</v>
      </c>
      <c r="AT160" s="232" t="s">
        <v>135</v>
      </c>
      <c r="AU160" s="232" t="s">
        <v>85</v>
      </c>
      <c r="AY160" s="18" t="s">
        <v>133</v>
      </c>
      <c r="BE160" s="233">
        <f>IF(N160="základní",J160,0)</f>
        <v>0</v>
      </c>
      <c r="BF160" s="233">
        <f>IF(N160="snížená",J160,0)</f>
        <v>0</v>
      </c>
      <c r="BG160" s="233">
        <f>IF(N160="zákl. přenesená",J160,0)</f>
        <v>0</v>
      </c>
      <c r="BH160" s="233">
        <f>IF(N160="sníž. přenesená",J160,0)</f>
        <v>0</v>
      </c>
      <c r="BI160" s="233">
        <f>IF(N160="nulová",J160,0)</f>
        <v>0</v>
      </c>
      <c r="BJ160" s="18" t="s">
        <v>83</v>
      </c>
      <c r="BK160" s="233">
        <f>ROUND(I160*H160,2)</f>
        <v>0</v>
      </c>
      <c r="BL160" s="18" t="s">
        <v>139</v>
      </c>
      <c r="BM160" s="232" t="s">
        <v>1958</v>
      </c>
    </row>
    <row r="161" s="13" customFormat="1">
      <c r="A161" s="13"/>
      <c r="B161" s="234"/>
      <c r="C161" s="235"/>
      <c r="D161" s="236" t="s">
        <v>141</v>
      </c>
      <c r="E161" s="237" t="s">
        <v>1</v>
      </c>
      <c r="F161" s="238" t="s">
        <v>1942</v>
      </c>
      <c r="G161" s="235"/>
      <c r="H161" s="237" t="s">
        <v>1</v>
      </c>
      <c r="I161" s="239"/>
      <c r="J161" s="235"/>
      <c r="K161" s="235"/>
      <c r="L161" s="240"/>
      <c r="M161" s="241"/>
      <c r="N161" s="242"/>
      <c r="O161" s="242"/>
      <c r="P161" s="242"/>
      <c r="Q161" s="242"/>
      <c r="R161" s="242"/>
      <c r="S161" s="242"/>
      <c r="T161" s="243"/>
      <c r="U161" s="13"/>
      <c r="V161" s="13"/>
      <c r="W161" s="13"/>
      <c r="X161" s="13"/>
      <c r="Y161" s="13"/>
      <c r="Z161" s="13"/>
      <c r="AA161" s="13"/>
      <c r="AB161" s="13"/>
      <c r="AC161" s="13"/>
      <c r="AD161" s="13"/>
      <c r="AE161" s="13"/>
      <c r="AT161" s="244" t="s">
        <v>141</v>
      </c>
      <c r="AU161" s="244" t="s">
        <v>85</v>
      </c>
      <c r="AV161" s="13" t="s">
        <v>83</v>
      </c>
      <c r="AW161" s="13" t="s">
        <v>32</v>
      </c>
      <c r="AX161" s="13" t="s">
        <v>75</v>
      </c>
      <c r="AY161" s="244" t="s">
        <v>133</v>
      </c>
    </row>
    <row r="162" s="13" customFormat="1">
      <c r="A162" s="13"/>
      <c r="B162" s="234"/>
      <c r="C162" s="235"/>
      <c r="D162" s="236" t="s">
        <v>141</v>
      </c>
      <c r="E162" s="237" t="s">
        <v>1</v>
      </c>
      <c r="F162" s="238" t="s">
        <v>1959</v>
      </c>
      <c r="G162" s="235"/>
      <c r="H162" s="237" t="s">
        <v>1</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141</v>
      </c>
      <c r="AU162" s="244" t="s">
        <v>85</v>
      </c>
      <c r="AV162" s="13" t="s">
        <v>83</v>
      </c>
      <c r="AW162" s="13" t="s">
        <v>32</v>
      </c>
      <c r="AX162" s="13" t="s">
        <v>75</v>
      </c>
      <c r="AY162" s="244" t="s">
        <v>133</v>
      </c>
    </row>
    <row r="163" s="14" customFormat="1">
      <c r="A163" s="14"/>
      <c r="B163" s="245"/>
      <c r="C163" s="246"/>
      <c r="D163" s="236" t="s">
        <v>141</v>
      </c>
      <c r="E163" s="247" t="s">
        <v>1</v>
      </c>
      <c r="F163" s="248" t="s">
        <v>1944</v>
      </c>
      <c r="G163" s="246"/>
      <c r="H163" s="249">
        <v>95.400000000000006</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141</v>
      </c>
      <c r="AU163" s="255" t="s">
        <v>85</v>
      </c>
      <c r="AV163" s="14" t="s">
        <v>85</v>
      </c>
      <c r="AW163" s="14" t="s">
        <v>32</v>
      </c>
      <c r="AX163" s="14" t="s">
        <v>75</v>
      </c>
      <c r="AY163" s="255" t="s">
        <v>133</v>
      </c>
    </row>
    <row r="164" s="13" customFormat="1">
      <c r="A164" s="13"/>
      <c r="B164" s="234"/>
      <c r="C164" s="235"/>
      <c r="D164" s="236" t="s">
        <v>141</v>
      </c>
      <c r="E164" s="237" t="s">
        <v>1</v>
      </c>
      <c r="F164" s="238" t="s">
        <v>1960</v>
      </c>
      <c r="G164" s="235"/>
      <c r="H164" s="237" t="s">
        <v>1</v>
      </c>
      <c r="I164" s="239"/>
      <c r="J164" s="235"/>
      <c r="K164" s="235"/>
      <c r="L164" s="240"/>
      <c r="M164" s="241"/>
      <c r="N164" s="242"/>
      <c r="O164" s="242"/>
      <c r="P164" s="242"/>
      <c r="Q164" s="242"/>
      <c r="R164" s="242"/>
      <c r="S164" s="242"/>
      <c r="T164" s="243"/>
      <c r="U164" s="13"/>
      <c r="V164" s="13"/>
      <c r="W164" s="13"/>
      <c r="X164" s="13"/>
      <c r="Y164" s="13"/>
      <c r="Z164" s="13"/>
      <c r="AA164" s="13"/>
      <c r="AB164" s="13"/>
      <c r="AC164" s="13"/>
      <c r="AD164" s="13"/>
      <c r="AE164" s="13"/>
      <c r="AT164" s="244" t="s">
        <v>141</v>
      </c>
      <c r="AU164" s="244" t="s">
        <v>85</v>
      </c>
      <c r="AV164" s="13" t="s">
        <v>83</v>
      </c>
      <c r="AW164" s="13" t="s">
        <v>32</v>
      </c>
      <c r="AX164" s="13" t="s">
        <v>75</v>
      </c>
      <c r="AY164" s="244" t="s">
        <v>133</v>
      </c>
    </row>
    <row r="165" s="14" customFormat="1">
      <c r="A165" s="14"/>
      <c r="B165" s="245"/>
      <c r="C165" s="246"/>
      <c r="D165" s="236" t="s">
        <v>141</v>
      </c>
      <c r="E165" s="247" t="s">
        <v>1</v>
      </c>
      <c r="F165" s="248" t="s">
        <v>1947</v>
      </c>
      <c r="G165" s="246"/>
      <c r="H165" s="249">
        <v>57.240000000000002</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141</v>
      </c>
      <c r="AU165" s="255" t="s">
        <v>85</v>
      </c>
      <c r="AV165" s="14" t="s">
        <v>85</v>
      </c>
      <c r="AW165" s="14" t="s">
        <v>32</v>
      </c>
      <c r="AX165" s="14" t="s">
        <v>75</v>
      </c>
      <c r="AY165" s="255" t="s">
        <v>133</v>
      </c>
    </row>
    <row r="166" s="13" customFormat="1">
      <c r="A166" s="13"/>
      <c r="B166" s="234"/>
      <c r="C166" s="235"/>
      <c r="D166" s="236" t="s">
        <v>141</v>
      </c>
      <c r="E166" s="237" t="s">
        <v>1</v>
      </c>
      <c r="F166" s="238" t="s">
        <v>1117</v>
      </c>
      <c r="G166" s="235"/>
      <c r="H166" s="237" t="s">
        <v>1</v>
      </c>
      <c r="I166" s="239"/>
      <c r="J166" s="235"/>
      <c r="K166" s="235"/>
      <c r="L166" s="240"/>
      <c r="M166" s="241"/>
      <c r="N166" s="242"/>
      <c r="O166" s="242"/>
      <c r="P166" s="242"/>
      <c r="Q166" s="242"/>
      <c r="R166" s="242"/>
      <c r="S166" s="242"/>
      <c r="T166" s="243"/>
      <c r="U166" s="13"/>
      <c r="V166" s="13"/>
      <c r="W166" s="13"/>
      <c r="X166" s="13"/>
      <c r="Y166" s="13"/>
      <c r="Z166" s="13"/>
      <c r="AA166" s="13"/>
      <c r="AB166" s="13"/>
      <c r="AC166" s="13"/>
      <c r="AD166" s="13"/>
      <c r="AE166" s="13"/>
      <c r="AT166" s="244" t="s">
        <v>141</v>
      </c>
      <c r="AU166" s="244" t="s">
        <v>85</v>
      </c>
      <c r="AV166" s="13" t="s">
        <v>83</v>
      </c>
      <c r="AW166" s="13" t="s">
        <v>32</v>
      </c>
      <c r="AX166" s="13" t="s">
        <v>75</v>
      </c>
      <c r="AY166" s="244" t="s">
        <v>133</v>
      </c>
    </row>
    <row r="167" s="13" customFormat="1">
      <c r="A167" s="13"/>
      <c r="B167" s="234"/>
      <c r="C167" s="235"/>
      <c r="D167" s="236" t="s">
        <v>141</v>
      </c>
      <c r="E167" s="237" t="s">
        <v>1</v>
      </c>
      <c r="F167" s="238" t="s">
        <v>1961</v>
      </c>
      <c r="G167" s="235"/>
      <c r="H167" s="237" t="s">
        <v>1</v>
      </c>
      <c r="I167" s="239"/>
      <c r="J167" s="235"/>
      <c r="K167" s="235"/>
      <c r="L167" s="240"/>
      <c r="M167" s="241"/>
      <c r="N167" s="242"/>
      <c r="O167" s="242"/>
      <c r="P167" s="242"/>
      <c r="Q167" s="242"/>
      <c r="R167" s="242"/>
      <c r="S167" s="242"/>
      <c r="T167" s="243"/>
      <c r="U167" s="13"/>
      <c r="V167" s="13"/>
      <c r="W167" s="13"/>
      <c r="X167" s="13"/>
      <c r="Y167" s="13"/>
      <c r="Z167" s="13"/>
      <c r="AA167" s="13"/>
      <c r="AB167" s="13"/>
      <c r="AC167" s="13"/>
      <c r="AD167" s="13"/>
      <c r="AE167" s="13"/>
      <c r="AT167" s="244" t="s">
        <v>141</v>
      </c>
      <c r="AU167" s="244" t="s">
        <v>85</v>
      </c>
      <c r="AV167" s="13" t="s">
        <v>83</v>
      </c>
      <c r="AW167" s="13" t="s">
        <v>32</v>
      </c>
      <c r="AX167" s="13" t="s">
        <v>75</v>
      </c>
      <c r="AY167" s="244" t="s">
        <v>133</v>
      </c>
    </row>
    <row r="168" s="14" customFormat="1">
      <c r="A168" s="14"/>
      <c r="B168" s="245"/>
      <c r="C168" s="246"/>
      <c r="D168" s="236" t="s">
        <v>141</v>
      </c>
      <c r="E168" s="247" t="s">
        <v>1</v>
      </c>
      <c r="F168" s="248" t="s">
        <v>1947</v>
      </c>
      <c r="G168" s="246"/>
      <c r="H168" s="249">
        <v>57.240000000000002</v>
      </c>
      <c r="I168" s="250"/>
      <c r="J168" s="246"/>
      <c r="K168" s="246"/>
      <c r="L168" s="251"/>
      <c r="M168" s="252"/>
      <c r="N168" s="253"/>
      <c r="O168" s="253"/>
      <c r="P168" s="253"/>
      <c r="Q168" s="253"/>
      <c r="R168" s="253"/>
      <c r="S168" s="253"/>
      <c r="T168" s="254"/>
      <c r="U168" s="14"/>
      <c r="V168" s="14"/>
      <c r="W168" s="14"/>
      <c r="X168" s="14"/>
      <c r="Y168" s="14"/>
      <c r="Z168" s="14"/>
      <c r="AA168" s="14"/>
      <c r="AB168" s="14"/>
      <c r="AC168" s="14"/>
      <c r="AD168" s="14"/>
      <c r="AE168" s="14"/>
      <c r="AT168" s="255" t="s">
        <v>141</v>
      </c>
      <c r="AU168" s="255" t="s">
        <v>85</v>
      </c>
      <c r="AV168" s="14" t="s">
        <v>85</v>
      </c>
      <c r="AW168" s="14" t="s">
        <v>32</v>
      </c>
      <c r="AX168" s="14" t="s">
        <v>75</v>
      </c>
      <c r="AY168" s="255" t="s">
        <v>133</v>
      </c>
    </row>
    <row r="169" s="13" customFormat="1">
      <c r="A169" s="13"/>
      <c r="B169" s="234"/>
      <c r="C169" s="235"/>
      <c r="D169" s="236" t="s">
        <v>141</v>
      </c>
      <c r="E169" s="237" t="s">
        <v>1</v>
      </c>
      <c r="F169" s="238" t="s">
        <v>1962</v>
      </c>
      <c r="G169" s="235"/>
      <c r="H169" s="237" t="s">
        <v>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141</v>
      </c>
      <c r="AU169" s="244" t="s">
        <v>85</v>
      </c>
      <c r="AV169" s="13" t="s">
        <v>83</v>
      </c>
      <c r="AW169" s="13" t="s">
        <v>32</v>
      </c>
      <c r="AX169" s="13" t="s">
        <v>75</v>
      </c>
      <c r="AY169" s="244" t="s">
        <v>133</v>
      </c>
    </row>
    <row r="170" s="14" customFormat="1">
      <c r="A170" s="14"/>
      <c r="B170" s="245"/>
      <c r="C170" s="246"/>
      <c r="D170" s="236" t="s">
        <v>141</v>
      </c>
      <c r="E170" s="247" t="s">
        <v>1</v>
      </c>
      <c r="F170" s="248" t="s">
        <v>1944</v>
      </c>
      <c r="G170" s="246"/>
      <c r="H170" s="249">
        <v>95.400000000000006</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141</v>
      </c>
      <c r="AU170" s="255" t="s">
        <v>85</v>
      </c>
      <c r="AV170" s="14" t="s">
        <v>85</v>
      </c>
      <c r="AW170" s="14" t="s">
        <v>32</v>
      </c>
      <c r="AX170" s="14" t="s">
        <v>75</v>
      </c>
      <c r="AY170" s="255" t="s">
        <v>133</v>
      </c>
    </row>
    <row r="171" s="15" customFormat="1">
      <c r="A171" s="15"/>
      <c r="B171" s="256"/>
      <c r="C171" s="257"/>
      <c r="D171" s="236" t="s">
        <v>141</v>
      </c>
      <c r="E171" s="258" t="s">
        <v>1</v>
      </c>
      <c r="F171" s="259" t="s">
        <v>152</v>
      </c>
      <c r="G171" s="257"/>
      <c r="H171" s="260">
        <v>305.28000000000003</v>
      </c>
      <c r="I171" s="261"/>
      <c r="J171" s="257"/>
      <c r="K171" s="257"/>
      <c r="L171" s="262"/>
      <c r="M171" s="263"/>
      <c r="N171" s="264"/>
      <c r="O171" s="264"/>
      <c r="P171" s="264"/>
      <c r="Q171" s="264"/>
      <c r="R171" s="264"/>
      <c r="S171" s="264"/>
      <c r="T171" s="265"/>
      <c r="U171" s="15"/>
      <c r="V171" s="15"/>
      <c r="W171" s="15"/>
      <c r="X171" s="15"/>
      <c r="Y171" s="15"/>
      <c r="Z171" s="15"/>
      <c r="AA171" s="15"/>
      <c r="AB171" s="15"/>
      <c r="AC171" s="15"/>
      <c r="AD171" s="15"/>
      <c r="AE171" s="15"/>
      <c r="AT171" s="266" t="s">
        <v>141</v>
      </c>
      <c r="AU171" s="266" t="s">
        <v>85</v>
      </c>
      <c r="AV171" s="15" t="s">
        <v>139</v>
      </c>
      <c r="AW171" s="15" t="s">
        <v>32</v>
      </c>
      <c r="AX171" s="15" t="s">
        <v>83</v>
      </c>
      <c r="AY171" s="266" t="s">
        <v>133</v>
      </c>
    </row>
    <row r="172" s="2" customFormat="1" ht="24.15" customHeight="1">
      <c r="A172" s="39"/>
      <c r="B172" s="40"/>
      <c r="C172" s="220" t="s">
        <v>173</v>
      </c>
      <c r="D172" s="220" t="s">
        <v>135</v>
      </c>
      <c r="E172" s="221" t="s">
        <v>895</v>
      </c>
      <c r="F172" s="222" t="s">
        <v>896</v>
      </c>
      <c r="G172" s="223" t="s">
        <v>138</v>
      </c>
      <c r="H172" s="224">
        <v>61</v>
      </c>
      <c r="I172" s="225"/>
      <c r="J172" s="226">
        <f>ROUND(I172*H172,2)</f>
        <v>0</v>
      </c>
      <c r="K172" s="227"/>
      <c r="L172" s="45"/>
      <c r="M172" s="228" t="s">
        <v>1</v>
      </c>
      <c r="N172" s="229" t="s">
        <v>40</v>
      </c>
      <c r="O172" s="92"/>
      <c r="P172" s="230">
        <f>O172*H172</f>
        <v>0</v>
      </c>
      <c r="Q172" s="230">
        <v>6.0000000000000002E-05</v>
      </c>
      <c r="R172" s="230">
        <f>Q172*H172</f>
        <v>0.0036600000000000001</v>
      </c>
      <c r="S172" s="230">
        <v>0.091999999999999998</v>
      </c>
      <c r="T172" s="231">
        <f>S172*H172</f>
        <v>5.6120000000000001</v>
      </c>
      <c r="U172" s="39"/>
      <c r="V172" s="39"/>
      <c r="W172" s="39"/>
      <c r="X172" s="39"/>
      <c r="Y172" s="39"/>
      <c r="Z172" s="39"/>
      <c r="AA172" s="39"/>
      <c r="AB172" s="39"/>
      <c r="AC172" s="39"/>
      <c r="AD172" s="39"/>
      <c r="AE172" s="39"/>
      <c r="AR172" s="232" t="s">
        <v>139</v>
      </c>
      <c r="AT172" s="232" t="s">
        <v>135</v>
      </c>
      <c r="AU172" s="232" t="s">
        <v>85</v>
      </c>
      <c r="AY172" s="18" t="s">
        <v>133</v>
      </c>
      <c r="BE172" s="233">
        <f>IF(N172="základní",J172,0)</f>
        <v>0</v>
      </c>
      <c r="BF172" s="233">
        <f>IF(N172="snížená",J172,0)</f>
        <v>0</v>
      </c>
      <c r="BG172" s="233">
        <f>IF(N172="zákl. přenesená",J172,0)</f>
        <v>0</v>
      </c>
      <c r="BH172" s="233">
        <f>IF(N172="sníž. přenesená",J172,0)</f>
        <v>0</v>
      </c>
      <c r="BI172" s="233">
        <f>IF(N172="nulová",J172,0)</f>
        <v>0</v>
      </c>
      <c r="BJ172" s="18" t="s">
        <v>83</v>
      </c>
      <c r="BK172" s="233">
        <f>ROUND(I172*H172,2)</f>
        <v>0</v>
      </c>
      <c r="BL172" s="18" t="s">
        <v>139</v>
      </c>
      <c r="BM172" s="232" t="s">
        <v>1963</v>
      </c>
    </row>
    <row r="173" s="13" customFormat="1">
      <c r="A173" s="13"/>
      <c r="B173" s="234"/>
      <c r="C173" s="235"/>
      <c r="D173" s="236" t="s">
        <v>141</v>
      </c>
      <c r="E173" s="237" t="s">
        <v>1</v>
      </c>
      <c r="F173" s="238" t="s">
        <v>1964</v>
      </c>
      <c r="G173" s="235"/>
      <c r="H173" s="237" t="s">
        <v>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141</v>
      </c>
      <c r="AU173" s="244" t="s">
        <v>85</v>
      </c>
      <c r="AV173" s="13" t="s">
        <v>83</v>
      </c>
      <c r="AW173" s="13" t="s">
        <v>32</v>
      </c>
      <c r="AX173" s="13" t="s">
        <v>75</v>
      </c>
      <c r="AY173" s="244" t="s">
        <v>133</v>
      </c>
    </row>
    <row r="174" s="14" customFormat="1">
      <c r="A174" s="14"/>
      <c r="B174" s="245"/>
      <c r="C174" s="246"/>
      <c r="D174" s="236" t="s">
        <v>141</v>
      </c>
      <c r="E174" s="247" t="s">
        <v>1</v>
      </c>
      <c r="F174" s="248" t="s">
        <v>487</v>
      </c>
      <c r="G174" s="246"/>
      <c r="H174" s="249">
        <v>61</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141</v>
      </c>
      <c r="AU174" s="255" t="s">
        <v>85</v>
      </c>
      <c r="AV174" s="14" t="s">
        <v>85</v>
      </c>
      <c r="AW174" s="14" t="s">
        <v>32</v>
      </c>
      <c r="AX174" s="14" t="s">
        <v>83</v>
      </c>
      <c r="AY174" s="255" t="s">
        <v>133</v>
      </c>
    </row>
    <row r="175" s="2" customFormat="1" ht="24.15" customHeight="1">
      <c r="A175" s="39"/>
      <c r="B175" s="40"/>
      <c r="C175" s="220" t="s">
        <v>181</v>
      </c>
      <c r="D175" s="220" t="s">
        <v>135</v>
      </c>
      <c r="E175" s="221" t="s">
        <v>174</v>
      </c>
      <c r="F175" s="222" t="s">
        <v>175</v>
      </c>
      <c r="G175" s="223" t="s">
        <v>138</v>
      </c>
      <c r="H175" s="224">
        <v>174.90000000000001</v>
      </c>
      <c r="I175" s="225"/>
      <c r="J175" s="226">
        <f>ROUND(I175*H175,2)</f>
        <v>0</v>
      </c>
      <c r="K175" s="227"/>
      <c r="L175" s="45"/>
      <c r="M175" s="228" t="s">
        <v>1</v>
      </c>
      <c r="N175" s="229" t="s">
        <v>40</v>
      </c>
      <c r="O175" s="92"/>
      <c r="P175" s="230">
        <f>O175*H175</f>
        <v>0</v>
      </c>
      <c r="Q175" s="230">
        <v>6.9999999999999994E-05</v>
      </c>
      <c r="R175" s="230">
        <f>Q175*H175</f>
        <v>0.012242999999999999</v>
      </c>
      <c r="S175" s="230">
        <v>0.11500000000000001</v>
      </c>
      <c r="T175" s="231">
        <f>S175*H175</f>
        <v>20.113500000000002</v>
      </c>
      <c r="U175" s="39"/>
      <c r="V175" s="39"/>
      <c r="W175" s="39"/>
      <c r="X175" s="39"/>
      <c r="Y175" s="39"/>
      <c r="Z175" s="39"/>
      <c r="AA175" s="39"/>
      <c r="AB175" s="39"/>
      <c r="AC175" s="39"/>
      <c r="AD175" s="39"/>
      <c r="AE175" s="39"/>
      <c r="AR175" s="232" t="s">
        <v>139</v>
      </c>
      <c r="AT175" s="232" t="s">
        <v>135</v>
      </c>
      <c r="AU175" s="232" t="s">
        <v>85</v>
      </c>
      <c r="AY175" s="18" t="s">
        <v>133</v>
      </c>
      <c r="BE175" s="233">
        <f>IF(N175="základní",J175,0)</f>
        <v>0</v>
      </c>
      <c r="BF175" s="233">
        <f>IF(N175="snížená",J175,0)</f>
        <v>0</v>
      </c>
      <c r="BG175" s="233">
        <f>IF(N175="zákl. přenesená",J175,0)</f>
        <v>0</v>
      </c>
      <c r="BH175" s="233">
        <f>IF(N175="sníž. přenesená",J175,0)</f>
        <v>0</v>
      </c>
      <c r="BI175" s="233">
        <f>IF(N175="nulová",J175,0)</f>
        <v>0</v>
      </c>
      <c r="BJ175" s="18" t="s">
        <v>83</v>
      </c>
      <c r="BK175" s="233">
        <f>ROUND(I175*H175,2)</f>
        <v>0</v>
      </c>
      <c r="BL175" s="18" t="s">
        <v>139</v>
      </c>
      <c r="BM175" s="232" t="s">
        <v>1965</v>
      </c>
    </row>
    <row r="176" s="13" customFormat="1">
      <c r="A176" s="13"/>
      <c r="B176" s="234"/>
      <c r="C176" s="235"/>
      <c r="D176" s="236" t="s">
        <v>141</v>
      </c>
      <c r="E176" s="237" t="s">
        <v>1</v>
      </c>
      <c r="F176" s="238" t="s">
        <v>1966</v>
      </c>
      <c r="G176" s="235"/>
      <c r="H176" s="237" t="s">
        <v>1</v>
      </c>
      <c r="I176" s="239"/>
      <c r="J176" s="235"/>
      <c r="K176" s="235"/>
      <c r="L176" s="240"/>
      <c r="M176" s="241"/>
      <c r="N176" s="242"/>
      <c r="O176" s="242"/>
      <c r="P176" s="242"/>
      <c r="Q176" s="242"/>
      <c r="R176" s="242"/>
      <c r="S176" s="242"/>
      <c r="T176" s="243"/>
      <c r="U176" s="13"/>
      <c r="V176" s="13"/>
      <c r="W176" s="13"/>
      <c r="X176" s="13"/>
      <c r="Y176" s="13"/>
      <c r="Z176" s="13"/>
      <c r="AA176" s="13"/>
      <c r="AB176" s="13"/>
      <c r="AC176" s="13"/>
      <c r="AD176" s="13"/>
      <c r="AE176" s="13"/>
      <c r="AT176" s="244" t="s">
        <v>141</v>
      </c>
      <c r="AU176" s="244" t="s">
        <v>85</v>
      </c>
      <c r="AV176" s="13" t="s">
        <v>83</v>
      </c>
      <c r="AW176" s="13" t="s">
        <v>32</v>
      </c>
      <c r="AX176" s="13" t="s">
        <v>75</v>
      </c>
      <c r="AY176" s="244" t="s">
        <v>133</v>
      </c>
    </row>
    <row r="177" s="14" customFormat="1">
      <c r="A177" s="14"/>
      <c r="B177" s="245"/>
      <c r="C177" s="246"/>
      <c r="D177" s="236" t="s">
        <v>141</v>
      </c>
      <c r="E177" s="247" t="s">
        <v>1</v>
      </c>
      <c r="F177" s="248" t="s">
        <v>1967</v>
      </c>
      <c r="G177" s="246"/>
      <c r="H177" s="249">
        <v>174.90000000000001</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141</v>
      </c>
      <c r="AU177" s="255" t="s">
        <v>85</v>
      </c>
      <c r="AV177" s="14" t="s">
        <v>85</v>
      </c>
      <c r="AW177" s="14" t="s">
        <v>32</v>
      </c>
      <c r="AX177" s="14" t="s">
        <v>83</v>
      </c>
      <c r="AY177" s="255" t="s">
        <v>133</v>
      </c>
    </row>
    <row r="178" s="2" customFormat="1" ht="24.15" customHeight="1">
      <c r="A178" s="39"/>
      <c r="B178" s="40"/>
      <c r="C178" s="220" t="s">
        <v>187</v>
      </c>
      <c r="D178" s="220" t="s">
        <v>135</v>
      </c>
      <c r="E178" s="221" t="s">
        <v>182</v>
      </c>
      <c r="F178" s="222" t="s">
        <v>183</v>
      </c>
      <c r="G178" s="223" t="s">
        <v>138</v>
      </c>
      <c r="H178" s="224">
        <v>59</v>
      </c>
      <c r="I178" s="225"/>
      <c r="J178" s="226">
        <f>ROUND(I178*H178,2)</f>
        <v>0</v>
      </c>
      <c r="K178" s="227"/>
      <c r="L178" s="45"/>
      <c r="M178" s="228" t="s">
        <v>1</v>
      </c>
      <c r="N178" s="229" t="s">
        <v>40</v>
      </c>
      <c r="O178" s="92"/>
      <c r="P178" s="230">
        <f>O178*H178</f>
        <v>0</v>
      </c>
      <c r="Q178" s="230">
        <v>0.00012999999999999999</v>
      </c>
      <c r="R178" s="230">
        <f>Q178*H178</f>
        <v>0.0076699999999999997</v>
      </c>
      <c r="S178" s="230">
        <v>0.23000000000000001</v>
      </c>
      <c r="T178" s="231">
        <f>S178*H178</f>
        <v>13.57</v>
      </c>
      <c r="U178" s="39"/>
      <c r="V178" s="39"/>
      <c r="W178" s="39"/>
      <c r="X178" s="39"/>
      <c r="Y178" s="39"/>
      <c r="Z178" s="39"/>
      <c r="AA178" s="39"/>
      <c r="AB178" s="39"/>
      <c r="AC178" s="39"/>
      <c r="AD178" s="39"/>
      <c r="AE178" s="39"/>
      <c r="AR178" s="232" t="s">
        <v>139</v>
      </c>
      <c r="AT178" s="232" t="s">
        <v>135</v>
      </c>
      <c r="AU178" s="232" t="s">
        <v>85</v>
      </c>
      <c r="AY178" s="18" t="s">
        <v>133</v>
      </c>
      <c r="BE178" s="233">
        <f>IF(N178="základní",J178,0)</f>
        <v>0</v>
      </c>
      <c r="BF178" s="233">
        <f>IF(N178="snížená",J178,0)</f>
        <v>0</v>
      </c>
      <c r="BG178" s="233">
        <f>IF(N178="zákl. přenesená",J178,0)</f>
        <v>0</v>
      </c>
      <c r="BH178" s="233">
        <f>IF(N178="sníž. přenesená",J178,0)</f>
        <v>0</v>
      </c>
      <c r="BI178" s="233">
        <f>IF(N178="nulová",J178,0)</f>
        <v>0</v>
      </c>
      <c r="BJ178" s="18" t="s">
        <v>83</v>
      </c>
      <c r="BK178" s="233">
        <f>ROUND(I178*H178,2)</f>
        <v>0</v>
      </c>
      <c r="BL178" s="18" t="s">
        <v>139</v>
      </c>
      <c r="BM178" s="232" t="s">
        <v>1968</v>
      </c>
    </row>
    <row r="179" s="13" customFormat="1">
      <c r="A179" s="13"/>
      <c r="B179" s="234"/>
      <c r="C179" s="235"/>
      <c r="D179" s="236" t="s">
        <v>141</v>
      </c>
      <c r="E179" s="237" t="s">
        <v>1</v>
      </c>
      <c r="F179" s="238" t="s">
        <v>1969</v>
      </c>
      <c r="G179" s="235"/>
      <c r="H179" s="237" t="s">
        <v>1</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141</v>
      </c>
      <c r="AU179" s="244" t="s">
        <v>85</v>
      </c>
      <c r="AV179" s="13" t="s">
        <v>83</v>
      </c>
      <c r="AW179" s="13" t="s">
        <v>32</v>
      </c>
      <c r="AX179" s="13" t="s">
        <v>75</v>
      </c>
      <c r="AY179" s="244" t="s">
        <v>133</v>
      </c>
    </row>
    <row r="180" s="14" customFormat="1">
      <c r="A180" s="14"/>
      <c r="B180" s="245"/>
      <c r="C180" s="246"/>
      <c r="D180" s="236" t="s">
        <v>141</v>
      </c>
      <c r="E180" s="247" t="s">
        <v>1</v>
      </c>
      <c r="F180" s="248" t="s">
        <v>479</v>
      </c>
      <c r="G180" s="246"/>
      <c r="H180" s="249">
        <v>59</v>
      </c>
      <c r="I180" s="250"/>
      <c r="J180" s="246"/>
      <c r="K180" s="246"/>
      <c r="L180" s="251"/>
      <c r="M180" s="252"/>
      <c r="N180" s="253"/>
      <c r="O180" s="253"/>
      <c r="P180" s="253"/>
      <c r="Q180" s="253"/>
      <c r="R180" s="253"/>
      <c r="S180" s="253"/>
      <c r="T180" s="254"/>
      <c r="U180" s="14"/>
      <c r="V180" s="14"/>
      <c r="W180" s="14"/>
      <c r="X180" s="14"/>
      <c r="Y180" s="14"/>
      <c r="Z180" s="14"/>
      <c r="AA180" s="14"/>
      <c r="AB180" s="14"/>
      <c r="AC180" s="14"/>
      <c r="AD180" s="14"/>
      <c r="AE180" s="14"/>
      <c r="AT180" s="255" t="s">
        <v>141</v>
      </c>
      <c r="AU180" s="255" t="s">
        <v>85</v>
      </c>
      <c r="AV180" s="14" t="s">
        <v>85</v>
      </c>
      <c r="AW180" s="14" t="s">
        <v>32</v>
      </c>
      <c r="AX180" s="14" t="s">
        <v>83</v>
      </c>
      <c r="AY180" s="255" t="s">
        <v>133</v>
      </c>
    </row>
    <row r="181" s="2" customFormat="1" ht="49.05" customHeight="1">
      <c r="A181" s="39"/>
      <c r="B181" s="40"/>
      <c r="C181" s="220" t="s">
        <v>194</v>
      </c>
      <c r="D181" s="220" t="s">
        <v>135</v>
      </c>
      <c r="E181" s="221" t="s">
        <v>188</v>
      </c>
      <c r="F181" s="222" t="s">
        <v>189</v>
      </c>
      <c r="G181" s="223" t="s">
        <v>190</v>
      </c>
      <c r="H181" s="224">
        <v>40.799999999999997</v>
      </c>
      <c r="I181" s="225"/>
      <c r="J181" s="226">
        <f>ROUND(I181*H181,2)</f>
        <v>0</v>
      </c>
      <c r="K181" s="227"/>
      <c r="L181" s="45"/>
      <c r="M181" s="228" t="s">
        <v>1</v>
      </c>
      <c r="N181" s="229" t="s">
        <v>40</v>
      </c>
      <c r="O181" s="92"/>
      <c r="P181" s="230">
        <f>O181*H181</f>
        <v>0</v>
      </c>
      <c r="Q181" s="230">
        <v>0.0086800000000000002</v>
      </c>
      <c r="R181" s="230">
        <f>Q181*H181</f>
        <v>0.35414399999999996</v>
      </c>
      <c r="S181" s="230">
        <v>0</v>
      </c>
      <c r="T181" s="231">
        <f>S181*H181</f>
        <v>0</v>
      </c>
      <c r="U181" s="39"/>
      <c r="V181" s="39"/>
      <c r="W181" s="39"/>
      <c r="X181" s="39"/>
      <c r="Y181" s="39"/>
      <c r="Z181" s="39"/>
      <c r="AA181" s="39"/>
      <c r="AB181" s="39"/>
      <c r="AC181" s="39"/>
      <c r="AD181" s="39"/>
      <c r="AE181" s="39"/>
      <c r="AR181" s="232" t="s">
        <v>139</v>
      </c>
      <c r="AT181" s="232" t="s">
        <v>135</v>
      </c>
      <c r="AU181" s="232" t="s">
        <v>85</v>
      </c>
      <c r="AY181" s="18" t="s">
        <v>133</v>
      </c>
      <c r="BE181" s="233">
        <f>IF(N181="základní",J181,0)</f>
        <v>0</v>
      </c>
      <c r="BF181" s="233">
        <f>IF(N181="snížená",J181,0)</f>
        <v>0</v>
      </c>
      <c r="BG181" s="233">
        <f>IF(N181="zákl. přenesená",J181,0)</f>
        <v>0</v>
      </c>
      <c r="BH181" s="233">
        <f>IF(N181="sníž. přenesená",J181,0)</f>
        <v>0</v>
      </c>
      <c r="BI181" s="233">
        <f>IF(N181="nulová",J181,0)</f>
        <v>0</v>
      </c>
      <c r="BJ181" s="18" t="s">
        <v>83</v>
      </c>
      <c r="BK181" s="233">
        <f>ROUND(I181*H181,2)</f>
        <v>0</v>
      </c>
      <c r="BL181" s="18" t="s">
        <v>139</v>
      </c>
      <c r="BM181" s="232" t="s">
        <v>1970</v>
      </c>
    </row>
    <row r="182" s="13" customFormat="1">
      <c r="A182" s="13"/>
      <c r="B182" s="234"/>
      <c r="C182" s="235"/>
      <c r="D182" s="236" t="s">
        <v>141</v>
      </c>
      <c r="E182" s="237" t="s">
        <v>1</v>
      </c>
      <c r="F182" s="238" t="s">
        <v>1971</v>
      </c>
      <c r="G182" s="235"/>
      <c r="H182" s="237" t="s">
        <v>1</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141</v>
      </c>
      <c r="AU182" s="244" t="s">
        <v>85</v>
      </c>
      <c r="AV182" s="13" t="s">
        <v>83</v>
      </c>
      <c r="AW182" s="13" t="s">
        <v>32</v>
      </c>
      <c r="AX182" s="13" t="s">
        <v>75</v>
      </c>
      <c r="AY182" s="244" t="s">
        <v>133</v>
      </c>
    </row>
    <row r="183" s="14" customFormat="1">
      <c r="A183" s="14"/>
      <c r="B183" s="245"/>
      <c r="C183" s="246"/>
      <c r="D183" s="236" t="s">
        <v>141</v>
      </c>
      <c r="E183" s="247" t="s">
        <v>1</v>
      </c>
      <c r="F183" s="248" t="s">
        <v>1972</v>
      </c>
      <c r="G183" s="246"/>
      <c r="H183" s="249">
        <v>40.799999999999997</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141</v>
      </c>
      <c r="AU183" s="255" t="s">
        <v>85</v>
      </c>
      <c r="AV183" s="14" t="s">
        <v>85</v>
      </c>
      <c r="AW183" s="14" t="s">
        <v>32</v>
      </c>
      <c r="AX183" s="14" t="s">
        <v>83</v>
      </c>
      <c r="AY183" s="255" t="s">
        <v>133</v>
      </c>
    </row>
    <row r="184" s="2" customFormat="1" ht="49.05" customHeight="1">
      <c r="A184" s="39"/>
      <c r="B184" s="40"/>
      <c r="C184" s="220" t="s">
        <v>200</v>
      </c>
      <c r="D184" s="220" t="s">
        <v>135</v>
      </c>
      <c r="E184" s="221" t="s">
        <v>195</v>
      </c>
      <c r="F184" s="222" t="s">
        <v>196</v>
      </c>
      <c r="G184" s="223" t="s">
        <v>190</v>
      </c>
      <c r="H184" s="224">
        <v>52.200000000000003</v>
      </c>
      <c r="I184" s="225"/>
      <c r="J184" s="226">
        <f>ROUND(I184*H184,2)</f>
        <v>0</v>
      </c>
      <c r="K184" s="227"/>
      <c r="L184" s="45"/>
      <c r="M184" s="228" t="s">
        <v>1</v>
      </c>
      <c r="N184" s="229" t="s">
        <v>40</v>
      </c>
      <c r="O184" s="92"/>
      <c r="P184" s="230">
        <f>O184*H184</f>
        <v>0</v>
      </c>
      <c r="Q184" s="230">
        <v>0.036900000000000002</v>
      </c>
      <c r="R184" s="230">
        <f>Q184*H184</f>
        <v>1.9261800000000002</v>
      </c>
      <c r="S184" s="230">
        <v>0</v>
      </c>
      <c r="T184" s="231">
        <f>S184*H184</f>
        <v>0</v>
      </c>
      <c r="U184" s="39"/>
      <c r="V184" s="39"/>
      <c r="W184" s="39"/>
      <c r="X184" s="39"/>
      <c r="Y184" s="39"/>
      <c r="Z184" s="39"/>
      <c r="AA184" s="39"/>
      <c r="AB184" s="39"/>
      <c r="AC184" s="39"/>
      <c r="AD184" s="39"/>
      <c r="AE184" s="39"/>
      <c r="AR184" s="232" t="s">
        <v>139</v>
      </c>
      <c r="AT184" s="232" t="s">
        <v>135</v>
      </c>
      <c r="AU184" s="232" t="s">
        <v>85</v>
      </c>
      <c r="AY184" s="18" t="s">
        <v>133</v>
      </c>
      <c r="BE184" s="233">
        <f>IF(N184="základní",J184,0)</f>
        <v>0</v>
      </c>
      <c r="BF184" s="233">
        <f>IF(N184="snížená",J184,0)</f>
        <v>0</v>
      </c>
      <c r="BG184" s="233">
        <f>IF(N184="zákl. přenesená",J184,0)</f>
        <v>0</v>
      </c>
      <c r="BH184" s="233">
        <f>IF(N184="sníž. přenesená",J184,0)</f>
        <v>0</v>
      </c>
      <c r="BI184" s="233">
        <f>IF(N184="nulová",J184,0)</f>
        <v>0</v>
      </c>
      <c r="BJ184" s="18" t="s">
        <v>83</v>
      </c>
      <c r="BK184" s="233">
        <f>ROUND(I184*H184,2)</f>
        <v>0</v>
      </c>
      <c r="BL184" s="18" t="s">
        <v>139</v>
      </c>
      <c r="BM184" s="232" t="s">
        <v>1973</v>
      </c>
    </row>
    <row r="185" s="13" customFormat="1">
      <c r="A185" s="13"/>
      <c r="B185" s="234"/>
      <c r="C185" s="235"/>
      <c r="D185" s="236" t="s">
        <v>141</v>
      </c>
      <c r="E185" s="237" t="s">
        <v>1</v>
      </c>
      <c r="F185" s="238" t="s">
        <v>909</v>
      </c>
      <c r="G185" s="235"/>
      <c r="H185" s="237" t="s">
        <v>1</v>
      </c>
      <c r="I185" s="239"/>
      <c r="J185" s="235"/>
      <c r="K185" s="235"/>
      <c r="L185" s="240"/>
      <c r="M185" s="241"/>
      <c r="N185" s="242"/>
      <c r="O185" s="242"/>
      <c r="P185" s="242"/>
      <c r="Q185" s="242"/>
      <c r="R185" s="242"/>
      <c r="S185" s="242"/>
      <c r="T185" s="243"/>
      <c r="U185" s="13"/>
      <c r="V185" s="13"/>
      <c r="W185" s="13"/>
      <c r="X185" s="13"/>
      <c r="Y185" s="13"/>
      <c r="Z185" s="13"/>
      <c r="AA185" s="13"/>
      <c r="AB185" s="13"/>
      <c r="AC185" s="13"/>
      <c r="AD185" s="13"/>
      <c r="AE185" s="13"/>
      <c r="AT185" s="244" t="s">
        <v>141</v>
      </c>
      <c r="AU185" s="244" t="s">
        <v>85</v>
      </c>
      <c r="AV185" s="13" t="s">
        <v>83</v>
      </c>
      <c r="AW185" s="13" t="s">
        <v>32</v>
      </c>
      <c r="AX185" s="13" t="s">
        <v>75</v>
      </c>
      <c r="AY185" s="244" t="s">
        <v>133</v>
      </c>
    </row>
    <row r="186" s="14" customFormat="1">
      <c r="A186" s="14"/>
      <c r="B186" s="245"/>
      <c r="C186" s="246"/>
      <c r="D186" s="236" t="s">
        <v>141</v>
      </c>
      <c r="E186" s="247" t="s">
        <v>1</v>
      </c>
      <c r="F186" s="248" t="s">
        <v>1974</v>
      </c>
      <c r="G186" s="246"/>
      <c r="H186" s="249">
        <v>52.200000000000003</v>
      </c>
      <c r="I186" s="250"/>
      <c r="J186" s="246"/>
      <c r="K186" s="246"/>
      <c r="L186" s="251"/>
      <c r="M186" s="252"/>
      <c r="N186" s="253"/>
      <c r="O186" s="253"/>
      <c r="P186" s="253"/>
      <c r="Q186" s="253"/>
      <c r="R186" s="253"/>
      <c r="S186" s="253"/>
      <c r="T186" s="254"/>
      <c r="U186" s="14"/>
      <c r="V186" s="14"/>
      <c r="W186" s="14"/>
      <c r="X186" s="14"/>
      <c r="Y186" s="14"/>
      <c r="Z186" s="14"/>
      <c r="AA186" s="14"/>
      <c r="AB186" s="14"/>
      <c r="AC186" s="14"/>
      <c r="AD186" s="14"/>
      <c r="AE186" s="14"/>
      <c r="AT186" s="255" t="s">
        <v>141</v>
      </c>
      <c r="AU186" s="255" t="s">
        <v>85</v>
      </c>
      <c r="AV186" s="14" t="s">
        <v>85</v>
      </c>
      <c r="AW186" s="14" t="s">
        <v>32</v>
      </c>
      <c r="AX186" s="14" t="s">
        <v>83</v>
      </c>
      <c r="AY186" s="255" t="s">
        <v>133</v>
      </c>
    </row>
    <row r="187" s="2" customFormat="1" ht="16.5" customHeight="1">
      <c r="A187" s="39"/>
      <c r="B187" s="40"/>
      <c r="C187" s="220" t="s">
        <v>206</v>
      </c>
      <c r="D187" s="220" t="s">
        <v>135</v>
      </c>
      <c r="E187" s="221" t="s">
        <v>911</v>
      </c>
      <c r="F187" s="222" t="s">
        <v>912</v>
      </c>
      <c r="G187" s="223" t="s">
        <v>203</v>
      </c>
      <c r="H187" s="224">
        <v>42.978000000000002</v>
      </c>
      <c r="I187" s="225"/>
      <c r="J187" s="226">
        <f>ROUND(I187*H187,2)</f>
        <v>0</v>
      </c>
      <c r="K187" s="227"/>
      <c r="L187" s="45"/>
      <c r="M187" s="228" t="s">
        <v>1</v>
      </c>
      <c r="N187" s="229" t="s">
        <v>40</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139</v>
      </c>
      <c r="AT187" s="232" t="s">
        <v>135</v>
      </c>
      <c r="AU187" s="232" t="s">
        <v>85</v>
      </c>
      <c r="AY187" s="18" t="s">
        <v>133</v>
      </c>
      <c r="BE187" s="233">
        <f>IF(N187="základní",J187,0)</f>
        <v>0</v>
      </c>
      <c r="BF187" s="233">
        <f>IF(N187="snížená",J187,0)</f>
        <v>0</v>
      </c>
      <c r="BG187" s="233">
        <f>IF(N187="zákl. přenesená",J187,0)</f>
        <v>0</v>
      </c>
      <c r="BH187" s="233">
        <f>IF(N187="sníž. přenesená",J187,0)</f>
        <v>0</v>
      </c>
      <c r="BI187" s="233">
        <f>IF(N187="nulová",J187,0)</f>
        <v>0</v>
      </c>
      <c r="BJ187" s="18" t="s">
        <v>83</v>
      </c>
      <c r="BK187" s="233">
        <f>ROUND(I187*H187,2)</f>
        <v>0</v>
      </c>
      <c r="BL187" s="18" t="s">
        <v>139</v>
      </c>
      <c r="BM187" s="232" t="s">
        <v>1975</v>
      </c>
    </row>
    <row r="188" s="13" customFormat="1">
      <c r="A188" s="13"/>
      <c r="B188" s="234"/>
      <c r="C188" s="235"/>
      <c r="D188" s="236" t="s">
        <v>141</v>
      </c>
      <c r="E188" s="237" t="s">
        <v>1</v>
      </c>
      <c r="F188" s="238" t="s">
        <v>1976</v>
      </c>
      <c r="G188" s="235"/>
      <c r="H188" s="237" t="s">
        <v>1</v>
      </c>
      <c r="I188" s="239"/>
      <c r="J188" s="235"/>
      <c r="K188" s="235"/>
      <c r="L188" s="240"/>
      <c r="M188" s="241"/>
      <c r="N188" s="242"/>
      <c r="O188" s="242"/>
      <c r="P188" s="242"/>
      <c r="Q188" s="242"/>
      <c r="R188" s="242"/>
      <c r="S188" s="242"/>
      <c r="T188" s="243"/>
      <c r="U188" s="13"/>
      <c r="V188" s="13"/>
      <c r="W188" s="13"/>
      <c r="X188" s="13"/>
      <c r="Y188" s="13"/>
      <c r="Z188" s="13"/>
      <c r="AA188" s="13"/>
      <c r="AB188" s="13"/>
      <c r="AC188" s="13"/>
      <c r="AD188" s="13"/>
      <c r="AE188" s="13"/>
      <c r="AT188" s="244" t="s">
        <v>141</v>
      </c>
      <c r="AU188" s="244" t="s">
        <v>85</v>
      </c>
      <c r="AV188" s="13" t="s">
        <v>83</v>
      </c>
      <c r="AW188" s="13" t="s">
        <v>32</v>
      </c>
      <c r="AX188" s="13" t="s">
        <v>75</v>
      </c>
      <c r="AY188" s="244" t="s">
        <v>133</v>
      </c>
    </row>
    <row r="189" s="14" customFormat="1">
      <c r="A189" s="14"/>
      <c r="B189" s="245"/>
      <c r="C189" s="246"/>
      <c r="D189" s="236" t="s">
        <v>141</v>
      </c>
      <c r="E189" s="247" t="s">
        <v>1</v>
      </c>
      <c r="F189" s="248" t="s">
        <v>1977</v>
      </c>
      <c r="G189" s="246"/>
      <c r="H189" s="249">
        <v>42.978000000000002</v>
      </c>
      <c r="I189" s="250"/>
      <c r="J189" s="246"/>
      <c r="K189" s="246"/>
      <c r="L189" s="251"/>
      <c r="M189" s="252"/>
      <c r="N189" s="253"/>
      <c r="O189" s="253"/>
      <c r="P189" s="253"/>
      <c r="Q189" s="253"/>
      <c r="R189" s="253"/>
      <c r="S189" s="253"/>
      <c r="T189" s="254"/>
      <c r="U189" s="14"/>
      <c r="V189" s="14"/>
      <c r="W189" s="14"/>
      <c r="X189" s="14"/>
      <c r="Y189" s="14"/>
      <c r="Z189" s="14"/>
      <c r="AA189" s="14"/>
      <c r="AB189" s="14"/>
      <c r="AC189" s="14"/>
      <c r="AD189" s="14"/>
      <c r="AE189" s="14"/>
      <c r="AT189" s="255" t="s">
        <v>141</v>
      </c>
      <c r="AU189" s="255" t="s">
        <v>85</v>
      </c>
      <c r="AV189" s="14" t="s">
        <v>85</v>
      </c>
      <c r="AW189" s="14" t="s">
        <v>32</v>
      </c>
      <c r="AX189" s="14" t="s">
        <v>83</v>
      </c>
      <c r="AY189" s="255" t="s">
        <v>133</v>
      </c>
    </row>
    <row r="190" s="2" customFormat="1" ht="24.15" customHeight="1">
      <c r="A190" s="39"/>
      <c r="B190" s="40"/>
      <c r="C190" s="220" t="s">
        <v>8</v>
      </c>
      <c r="D190" s="220" t="s">
        <v>135</v>
      </c>
      <c r="E190" s="221" t="s">
        <v>201</v>
      </c>
      <c r="F190" s="222" t="s">
        <v>202</v>
      </c>
      <c r="G190" s="223" t="s">
        <v>203</v>
      </c>
      <c r="H190" s="224">
        <v>139.5</v>
      </c>
      <c r="I190" s="225"/>
      <c r="J190" s="226">
        <f>ROUND(I190*H190,2)</f>
        <v>0</v>
      </c>
      <c r="K190" s="227"/>
      <c r="L190" s="45"/>
      <c r="M190" s="228" t="s">
        <v>1</v>
      </c>
      <c r="N190" s="229" t="s">
        <v>40</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139</v>
      </c>
      <c r="AT190" s="232" t="s">
        <v>135</v>
      </c>
      <c r="AU190" s="232" t="s">
        <v>85</v>
      </c>
      <c r="AY190" s="18" t="s">
        <v>133</v>
      </c>
      <c r="BE190" s="233">
        <f>IF(N190="základní",J190,0)</f>
        <v>0</v>
      </c>
      <c r="BF190" s="233">
        <f>IF(N190="snížená",J190,0)</f>
        <v>0</v>
      </c>
      <c r="BG190" s="233">
        <f>IF(N190="zákl. přenesená",J190,0)</f>
        <v>0</v>
      </c>
      <c r="BH190" s="233">
        <f>IF(N190="sníž. přenesená",J190,0)</f>
        <v>0</v>
      </c>
      <c r="BI190" s="233">
        <f>IF(N190="nulová",J190,0)</f>
        <v>0</v>
      </c>
      <c r="BJ190" s="18" t="s">
        <v>83</v>
      </c>
      <c r="BK190" s="233">
        <f>ROUND(I190*H190,2)</f>
        <v>0</v>
      </c>
      <c r="BL190" s="18" t="s">
        <v>139</v>
      </c>
      <c r="BM190" s="232" t="s">
        <v>1978</v>
      </c>
    </row>
    <row r="191" s="13" customFormat="1">
      <c r="A191" s="13"/>
      <c r="B191" s="234"/>
      <c r="C191" s="235"/>
      <c r="D191" s="236" t="s">
        <v>141</v>
      </c>
      <c r="E191" s="237" t="s">
        <v>1</v>
      </c>
      <c r="F191" s="238" t="s">
        <v>917</v>
      </c>
      <c r="G191" s="235"/>
      <c r="H191" s="237" t="s">
        <v>1</v>
      </c>
      <c r="I191" s="239"/>
      <c r="J191" s="235"/>
      <c r="K191" s="235"/>
      <c r="L191" s="240"/>
      <c r="M191" s="241"/>
      <c r="N191" s="242"/>
      <c r="O191" s="242"/>
      <c r="P191" s="242"/>
      <c r="Q191" s="242"/>
      <c r="R191" s="242"/>
      <c r="S191" s="242"/>
      <c r="T191" s="243"/>
      <c r="U191" s="13"/>
      <c r="V191" s="13"/>
      <c r="W191" s="13"/>
      <c r="X191" s="13"/>
      <c r="Y191" s="13"/>
      <c r="Z191" s="13"/>
      <c r="AA191" s="13"/>
      <c r="AB191" s="13"/>
      <c r="AC191" s="13"/>
      <c r="AD191" s="13"/>
      <c r="AE191" s="13"/>
      <c r="AT191" s="244" t="s">
        <v>141</v>
      </c>
      <c r="AU191" s="244" t="s">
        <v>85</v>
      </c>
      <c r="AV191" s="13" t="s">
        <v>83</v>
      </c>
      <c r="AW191" s="13" t="s">
        <v>32</v>
      </c>
      <c r="AX191" s="13" t="s">
        <v>75</v>
      </c>
      <c r="AY191" s="244" t="s">
        <v>133</v>
      </c>
    </row>
    <row r="192" s="14" customFormat="1">
      <c r="A192" s="14"/>
      <c r="B192" s="245"/>
      <c r="C192" s="246"/>
      <c r="D192" s="236" t="s">
        <v>141</v>
      </c>
      <c r="E192" s="247" t="s">
        <v>1</v>
      </c>
      <c r="F192" s="248" t="s">
        <v>1979</v>
      </c>
      <c r="G192" s="246"/>
      <c r="H192" s="249">
        <v>139.5</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141</v>
      </c>
      <c r="AU192" s="255" t="s">
        <v>85</v>
      </c>
      <c r="AV192" s="14" t="s">
        <v>85</v>
      </c>
      <c r="AW192" s="14" t="s">
        <v>32</v>
      </c>
      <c r="AX192" s="14" t="s">
        <v>83</v>
      </c>
      <c r="AY192" s="255" t="s">
        <v>133</v>
      </c>
    </row>
    <row r="193" s="2" customFormat="1" ht="24.15" customHeight="1">
      <c r="A193" s="39"/>
      <c r="B193" s="40"/>
      <c r="C193" s="220" t="s">
        <v>222</v>
      </c>
      <c r="D193" s="220" t="s">
        <v>135</v>
      </c>
      <c r="E193" s="221" t="s">
        <v>919</v>
      </c>
      <c r="F193" s="222" t="s">
        <v>920</v>
      </c>
      <c r="G193" s="223" t="s">
        <v>203</v>
      </c>
      <c r="H193" s="224">
        <v>120.58</v>
      </c>
      <c r="I193" s="225"/>
      <c r="J193" s="226">
        <f>ROUND(I193*H193,2)</f>
        <v>0</v>
      </c>
      <c r="K193" s="227"/>
      <c r="L193" s="45"/>
      <c r="M193" s="228" t="s">
        <v>1</v>
      </c>
      <c r="N193" s="229" t="s">
        <v>40</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139</v>
      </c>
      <c r="AT193" s="232" t="s">
        <v>135</v>
      </c>
      <c r="AU193" s="232" t="s">
        <v>85</v>
      </c>
      <c r="AY193" s="18" t="s">
        <v>133</v>
      </c>
      <c r="BE193" s="233">
        <f>IF(N193="základní",J193,0)</f>
        <v>0</v>
      </c>
      <c r="BF193" s="233">
        <f>IF(N193="snížená",J193,0)</f>
        <v>0</v>
      </c>
      <c r="BG193" s="233">
        <f>IF(N193="zákl. přenesená",J193,0)</f>
        <v>0</v>
      </c>
      <c r="BH193" s="233">
        <f>IF(N193="sníž. přenesená",J193,0)</f>
        <v>0</v>
      </c>
      <c r="BI193" s="233">
        <f>IF(N193="nulová",J193,0)</f>
        <v>0</v>
      </c>
      <c r="BJ193" s="18" t="s">
        <v>83</v>
      </c>
      <c r="BK193" s="233">
        <f>ROUND(I193*H193,2)</f>
        <v>0</v>
      </c>
      <c r="BL193" s="18" t="s">
        <v>139</v>
      </c>
      <c r="BM193" s="232" t="s">
        <v>1980</v>
      </c>
    </row>
    <row r="194" s="13" customFormat="1">
      <c r="A194" s="13"/>
      <c r="B194" s="234"/>
      <c r="C194" s="235"/>
      <c r="D194" s="236" t="s">
        <v>141</v>
      </c>
      <c r="E194" s="237" t="s">
        <v>1</v>
      </c>
      <c r="F194" s="238" t="s">
        <v>1981</v>
      </c>
      <c r="G194" s="235"/>
      <c r="H194" s="237" t="s">
        <v>1</v>
      </c>
      <c r="I194" s="239"/>
      <c r="J194" s="235"/>
      <c r="K194" s="235"/>
      <c r="L194" s="240"/>
      <c r="M194" s="241"/>
      <c r="N194" s="242"/>
      <c r="O194" s="242"/>
      <c r="P194" s="242"/>
      <c r="Q194" s="242"/>
      <c r="R194" s="242"/>
      <c r="S194" s="242"/>
      <c r="T194" s="243"/>
      <c r="U194" s="13"/>
      <c r="V194" s="13"/>
      <c r="W194" s="13"/>
      <c r="X194" s="13"/>
      <c r="Y194" s="13"/>
      <c r="Z194" s="13"/>
      <c r="AA194" s="13"/>
      <c r="AB194" s="13"/>
      <c r="AC194" s="13"/>
      <c r="AD194" s="13"/>
      <c r="AE194" s="13"/>
      <c r="AT194" s="244" t="s">
        <v>141</v>
      </c>
      <c r="AU194" s="244" t="s">
        <v>85</v>
      </c>
      <c r="AV194" s="13" t="s">
        <v>83</v>
      </c>
      <c r="AW194" s="13" t="s">
        <v>32</v>
      </c>
      <c r="AX194" s="13" t="s">
        <v>75</v>
      </c>
      <c r="AY194" s="244" t="s">
        <v>133</v>
      </c>
    </row>
    <row r="195" s="14" customFormat="1">
      <c r="A195" s="14"/>
      <c r="B195" s="245"/>
      <c r="C195" s="246"/>
      <c r="D195" s="236" t="s">
        <v>141</v>
      </c>
      <c r="E195" s="247" t="s">
        <v>1</v>
      </c>
      <c r="F195" s="248" t="s">
        <v>1982</v>
      </c>
      <c r="G195" s="246"/>
      <c r="H195" s="249">
        <v>927.80999999999995</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141</v>
      </c>
      <c r="AU195" s="255" t="s">
        <v>85</v>
      </c>
      <c r="AV195" s="14" t="s">
        <v>85</v>
      </c>
      <c r="AW195" s="14" t="s">
        <v>32</v>
      </c>
      <c r="AX195" s="14" t="s">
        <v>75</v>
      </c>
      <c r="AY195" s="255" t="s">
        <v>133</v>
      </c>
    </row>
    <row r="196" s="13" customFormat="1">
      <c r="A196" s="13"/>
      <c r="B196" s="234"/>
      <c r="C196" s="235"/>
      <c r="D196" s="236" t="s">
        <v>141</v>
      </c>
      <c r="E196" s="237" t="s">
        <v>1</v>
      </c>
      <c r="F196" s="238" t="s">
        <v>924</v>
      </c>
      <c r="G196" s="235"/>
      <c r="H196" s="237" t="s">
        <v>1</v>
      </c>
      <c r="I196" s="239"/>
      <c r="J196" s="235"/>
      <c r="K196" s="235"/>
      <c r="L196" s="240"/>
      <c r="M196" s="241"/>
      <c r="N196" s="242"/>
      <c r="O196" s="242"/>
      <c r="P196" s="242"/>
      <c r="Q196" s="242"/>
      <c r="R196" s="242"/>
      <c r="S196" s="242"/>
      <c r="T196" s="243"/>
      <c r="U196" s="13"/>
      <c r="V196" s="13"/>
      <c r="W196" s="13"/>
      <c r="X196" s="13"/>
      <c r="Y196" s="13"/>
      <c r="Z196" s="13"/>
      <c r="AA196" s="13"/>
      <c r="AB196" s="13"/>
      <c r="AC196" s="13"/>
      <c r="AD196" s="13"/>
      <c r="AE196" s="13"/>
      <c r="AT196" s="244" t="s">
        <v>141</v>
      </c>
      <c r="AU196" s="244" t="s">
        <v>85</v>
      </c>
      <c r="AV196" s="13" t="s">
        <v>83</v>
      </c>
      <c r="AW196" s="13" t="s">
        <v>32</v>
      </c>
      <c r="AX196" s="13" t="s">
        <v>75</v>
      </c>
      <c r="AY196" s="244" t="s">
        <v>133</v>
      </c>
    </row>
    <row r="197" s="14" customFormat="1">
      <c r="A197" s="14"/>
      <c r="B197" s="245"/>
      <c r="C197" s="246"/>
      <c r="D197" s="236" t="s">
        <v>141</v>
      </c>
      <c r="E197" s="247" t="s">
        <v>1</v>
      </c>
      <c r="F197" s="248" t="s">
        <v>1983</v>
      </c>
      <c r="G197" s="246"/>
      <c r="H197" s="249">
        <v>-123.94499999999999</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141</v>
      </c>
      <c r="AU197" s="255" t="s">
        <v>85</v>
      </c>
      <c r="AV197" s="14" t="s">
        <v>85</v>
      </c>
      <c r="AW197" s="14" t="s">
        <v>32</v>
      </c>
      <c r="AX197" s="14" t="s">
        <v>75</v>
      </c>
      <c r="AY197" s="255" t="s">
        <v>133</v>
      </c>
    </row>
    <row r="198" s="16" customFormat="1">
      <c r="A198" s="16"/>
      <c r="B198" s="267"/>
      <c r="C198" s="268"/>
      <c r="D198" s="236" t="s">
        <v>141</v>
      </c>
      <c r="E198" s="269" t="s">
        <v>1</v>
      </c>
      <c r="F198" s="270" t="s">
        <v>214</v>
      </c>
      <c r="G198" s="268"/>
      <c r="H198" s="271">
        <v>803.86500000000001</v>
      </c>
      <c r="I198" s="272"/>
      <c r="J198" s="268"/>
      <c r="K198" s="268"/>
      <c r="L198" s="273"/>
      <c r="M198" s="274"/>
      <c r="N198" s="275"/>
      <c r="O198" s="275"/>
      <c r="P198" s="275"/>
      <c r="Q198" s="275"/>
      <c r="R198" s="275"/>
      <c r="S198" s="275"/>
      <c r="T198" s="276"/>
      <c r="U198" s="16"/>
      <c r="V198" s="16"/>
      <c r="W198" s="16"/>
      <c r="X198" s="16"/>
      <c r="Y198" s="16"/>
      <c r="Z198" s="16"/>
      <c r="AA198" s="16"/>
      <c r="AB198" s="16"/>
      <c r="AC198" s="16"/>
      <c r="AD198" s="16"/>
      <c r="AE198" s="16"/>
      <c r="AT198" s="277" t="s">
        <v>141</v>
      </c>
      <c r="AU198" s="277" t="s">
        <v>85</v>
      </c>
      <c r="AV198" s="16" t="s">
        <v>153</v>
      </c>
      <c r="AW198" s="16" t="s">
        <v>32</v>
      </c>
      <c r="AX198" s="16" t="s">
        <v>75</v>
      </c>
      <c r="AY198" s="277" t="s">
        <v>133</v>
      </c>
    </row>
    <row r="199" s="13" customFormat="1">
      <c r="A199" s="13"/>
      <c r="B199" s="234"/>
      <c r="C199" s="235"/>
      <c r="D199" s="236" t="s">
        <v>141</v>
      </c>
      <c r="E199" s="237" t="s">
        <v>1</v>
      </c>
      <c r="F199" s="238" t="s">
        <v>1984</v>
      </c>
      <c r="G199" s="235"/>
      <c r="H199" s="237" t="s">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141</v>
      </c>
      <c r="AU199" s="244" t="s">
        <v>85</v>
      </c>
      <c r="AV199" s="13" t="s">
        <v>83</v>
      </c>
      <c r="AW199" s="13" t="s">
        <v>32</v>
      </c>
      <c r="AX199" s="13" t="s">
        <v>75</v>
      </c>
      <c r="AY199" s="244" t="s">
        <v>133</v>
      </c>
    </row>
    <row r="200" s="13" customFormat="1">
      <c r="A200" s="13"/>
      <c r="B200" s="234"/>
      <c r="C200" s="235"/>
      <c r="D200" s="236" t="s">
        <v>141</v>
      </c>
      <c r="E200" s="237" t="s">
        <v>1</v>
      </c>
      <c r="F200" s="238" t="s">
        <v>1985</v>
      </c>
      <c r="G200" s="235"/>
      <c r="H200" s="237" t="s">
        <v>1</v>
      </c>
      <c r="I200" s="239"/>
      <c r="J200" s="235"/>
      <c r="K200" s="235"/>
      <c r="L200" s="240"/>
      <c r="M200" s="241"/>
      <c r="N200" s="242"/>
      <c r="O200" s="242"/>
      <c r="P200" s="242"/>
      <c r="Q200" s="242"/>
      <c r="R200" s="242"/>
      <c r="S200" s="242"/>
      <c r="T200" s="243"/>
      <c r="U200" s="13"/>
      <c r="V200" s="13"/>
      <c r="W200" s="13"/>
      <c r="X200" s="13"/>
      <c r="Y200" s="13"/>
      <c r="Z200" s="13"/>
      <c r="AA200" s="13"/>
      <c r="AB200" s="13"/>
      <c r="AC200" s="13"/>
      <c r="AD200" s="13"/>
      <c r="AE200" s="13"/>
      <c r="AT200" s="244" t="s">
        <v>141</v>
      </c>
      <c r="AU200" s="244" t="s">
        <v>85</v>
      </c>
      <c r="AV200" s="13" t="s">
        <v>83</v>
      </c>
      <c r="AW200" s="13" t="s">
        <v>32</v>
      </c>
      <c r="AX200" s="13" t="s">
        <v>75</v>
      </c>
      <c r="AY200" s="244" t="s">
        <v>133</v>
      </c>
    </row>
    <row r="201" s="14" customFormat="1">
      <c r="A201" s="14"/>
      <c r="B201" s="245"/>
      <c r="C201" s="246"/>
      <c r="D201" s="236" t="s">
        <v>141</v>
      </c>
      <c r="E201" s="247" t="s">
        <v>1</v>
      </c>
      <c r="F201" s="248" t="s">
        <v>1986</v>
      </c>
      <c r="G201" s="246"/>
      <c r="H201" s="249">
        <v>120.58</v>
      </c>
      <c r="I201" s="250"/>
      <c r="J201" s="246"/>
      <c r="K201" s="246"/>
      <c r="L201" s="251"/>
      <c r="M201" s="252"/>
      <c r="N201" s="253"/>
      <c r="O201" s="253"/>
      <c r="P201" s="253"/>
      <c r="Q201" s="253"/>
      <c r="R201" s="253"/>
      <c r="S201" s="253"/>
      <c r="T201" s="254"/>
      <c r="U201" s="14"/>
      <c r="V201" s="14"/>
      <c r="W201" s="14"/>
      <c r="X201" s="14"/>
      <c r="Y201" s="14"/>
      <c r="Z201" s="14"/>
      <c r="AA201" s="14"/>
      <c r="AB201" s="14"/>
      <c r="AC201" s="14"/>
      <c r="AD201" s="14"/>
      <c r="AE201" s="14"/>
      <c r="AT201" s="255" t="s">
        <v>141</v>
      </c>
      <c r="AU201" s="255" t="s">
        <v>85</v>
      </c>
      <c r="AV201" s="14" t="s">
        <v>85</v>
      </c>
      <c r="AW201" s="14" t="s">
        <v>32</v>
      </c>
      <c r="AX201" s="14" t="s">
        <v>83</v>
      </c>
      <c r="AY201" s="255" t="s">
        <v>133</v>
      </c>
    </row>
    <row r="202" s="2" customFormat="1" ht="24.15" customHeight="1">
      <c r="A202" s="39"/>
      <c r="B202" s="40"/>
      <c r="C202" s="220" t="s">
        <v>228</v>
      </c>
      <c r="D202" s="220" t="s">
        <v>135</v>
      </c>
      <c r="E202" s="221" t="s">
        <v>928</v>
      </c>
      <c r="F202" s="222" t="s">
        <v>929</v>
      </c>
      <c r="G202" s="223" t="s">
        <v>203</v>
      </c>
      <c r="H202" s="224">
        <v>241.16</v>
      </c>
      <c r="I202" s="225"/>
      <c r="J202" s="226">
        <f>ROUND(I202*H202,2)</f>
        <v>0</v>
      </c>
      <c r="K202" s="227"/>
      <c r="L202" s="45"/>
      <c r="M202" s="228" t="s">
        <v>1</v>
      </c>
      <c r="N202" s="229" t="s">
        <v>40</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139</v>
      </c>
      <c r="AT202" s="232" t="s">
        <v>135</v>
      </c>
      <c r="AU202" s="232" t="s">
        <v>85</v>
      </c>
      <c r="AY202" s="18" t="s">
        <v>133</v>
      </c>
      <c r="BE202" s="233">
        <f>IF(N202="základní",J202,0)</f>
        <v>0</v>
      </c>
      <c r="BF202" s="233">
        <f>IF(N202="snížená",J202,0)</f>
        <v>0</v>
      </c>
      <c r="BG202" s="233">
        <f>IF(N202="zákl. přenesená",J202,0)</f>
        <v>0</v>
      </c>
      <c r="BH202" s="233">
        <f>IF(N202="sníž. přenesená",J202,0)</f>
        <v>0</v>
      </c>
      <c r="BI202" s="233">
        <f>IF(N202="nulová",J202,0)</f>
        <v>0</v>
      </c>
      <c r="BJ202" s="18" t="s">
        <v>83</v>
      </c>
      <c r="BK202" s="233">
        <f>ROUND(I202*H202,2)</f>
        <v>0</v>
      </c>
      <c r="BL202" s="18" t="s">
        <v>139</v>
      </c>
      <c r="BM202" s="232" t="s">
        <v>1987</v>
      </c>
    </row>
    <row r="203" s="13" customFormat="1">
      <c r="A203" s="13"/>
      <c r="B203" s="234"/>
      <c r="C203" s="235"/>
      <c r="D203" s="236" t="s">
        <v>141</v>
      </c>
      <c r="E203" s="237" t="s">
        <v>1</v>
      </c>
      <c r="F203" s="238" t="s">
        <v>1981</v>
      </c>
      <c r="G203" s="235"/>
      <c r="H203" s="237" t="s">
        <v>1</v>
      </c>
      <c r="I203" s="239"/>
      <c r="J203" s="235"/>
      <c r="K203" s="235"/>
      <c r="L203" s="240"/>
      <c r="M203" s="241"/>
      <c r="N203" s="242"/>
      <c r="O203" s="242"/>
      <c r="P203" s="242"/>
      <c r="Q203" s="242"/>
      <c r="R203" s="242"/>
      <c r="S203" s="242"/>
      <c r="T203" s="243"/>
      <c r="U203" s="13"/>
      <c r="V203" s="13"/>
      <c r="W203" s="13"/>
      <c r="X203" s="13"/>
      <c r="Y203" s="13"/>
      <c r="Z203" s="13"/>
      <c r="AA203" s="13"/>
      <c r="AB203" s="13"/>
      <c r="AC203" s="13"/>
      <c r="AD203" s="13"/>
      <c r="AE203" s="13"/>
      <c r="AT203" s="244" t="s">
        <v>141</v>
      </c>
      <c r="AU203" s="244" t="s">
        <v>85</v>
      </c>
      <c r="AV203" s="13" t="s">
        <v>83</v>
      </c>
      <c r="AW203" s="13" t="s">
        <v>32</v>
      </c>
      <c r="AX203" s="13" t="s">
        <v>75</v>
      </c>
      <c r="AY203" s="244" t="s">
        <v>133</v>
      </c>
    </row>
    <row r="204" s="14" customFormat="1">
      <c r="A204" s="14"/>
      <c r="B204" s="245"/>
      <c r="C204" s="246"/>
      <c r="D204" s="236" t="s">
        <v>141</v>
      </c>
      <c r="E204" s="247" t="s">
        <v>1</v>
      </c>
      <c r="F204" s="248" t="s">
        <v>1982</v>
      </c>
      <c r="G204" s="246"/>
      <c r="H204" s="249">
        <v>927.80999999999995</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141</v>
      </c>
      <c r="AU204" s="255" t="s">
        <v>85</v>
      </c>
      <c r="AV204" s="14" t="s">
        <v>85</v>
      </c>
      <c r="AW204" s="14" t="s">
        <v>32</v>
      </c>
      <c r="AX204" s="14" t="s">
        <v>75</v>
      </c>
      <c r="AY204" s="255" t="s">
        <v>133</v>
      </c>
    </row>
    <row r="205" s="13" customFormat="1">
      <c r="A205" s="13"/>
      <c r="B205" s="234"/>
      <c r="C205" s="235"/>
      <c r="D205" s="236" t="s">
        <v>141</v>
      </c>
      <c r="E205" s="237" t="s">
        <v>1</v>
      </c>
      <c r="F205" s="238" t="s">
        <v>924</v>
      </c>
      <c r="G205" s="235"/>
      <c r="H205" s="237" t="s">
        <v>1</v>
      </c>
      <c r="I205" s="239"/>
      <c r="J205" s="235"/>
      <c r="K205" s="235"/>
      <c r="L205" s="240"/>
      <c r="M205" s="241"/>
      <c r="N205" s="242"/>
      <c r="O205" s="242"/>
      <c r="P205" s="242"/>
      <c r="Q205" s="242"/>
      <c r="R205" s="242"/>
      <c r="S205" s="242"/>
      <c r="T205" s="243"/>
      <c r="U205" s="13"/>
      <c r="V205" s="13"/>
      <c r="W205" s="13"/>
      <c r="X205" s="13"/>
      <c r="Y205" s="13"/>
      <c r="Z205" s="13"/>
      <c r="AA205" s="13"/>
      <c r="AB205" s="13"/>
      <c r="AC205" s="13"/>
      <c r="AD205" s="13"/>
      <c r="AE205" s="13"/>
      <c r="AT205" s="244" t="s">
        <v>141</v>
      </c>
      <c r="AU205" s="244" t="s">
        <v>85</v>
      </c>
      <c r="AV205" s="13" t="s">
        <v>83</v>
      </c>
      <c r="AW205" s="13" t="s">
        <v>32</v>
      </c>
      <c r="AX205" s="13" t="s">
        <v>75</v>
      </c>
      <c r="AY205" s="244" t="s">
        <v>133</v>
      </c>
    </row>
    <row r="206" s="14" customFormat="1">
      <c r="A206" s="14"/>
      <c r="B206" s="245"/>
      <c r="C206" s="246"/>
      <c r="D206" s="236" t="s">
        <v>141</v>
      </c>
      <c r="E206" s="247" t="s">
        <v>1</v>
      </c>
      <c r="F206" s="248" t="s">
        <v>1983</v>
      </c>
      <c r="G206" s="246"/>
      <c r="H206" s="249">
        <v>-123.94499999999999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141</v>
      </c>
      <c r="AU206" s="255" t="s">
        <v>85</v>
      </c>
      <c r="AV206" s="14" t="s">
        <v>85</v>
      </c>
      <c r="AW206" s="14" t="s">
        <v>32</v>
      </c>
      <c r="AX206" s="14" t="s">
        <v>75</v>
      </c>
      <c r="AY206" s="255" t="s">
        <v>133</v>
      </c>
    </row>
    <row r="207" s="16" customFormat="1">
      <c r="A207" s="16"/>
      <c r="B207" s="267"/>
      <c r="C207" s="268"/>
      <c r="D207" s="236" t="s">
        <v>141</v>
      </c>
      <c r="E207" s="269" t="s">
        <v>1</v>
      </c>
      <c r="F207" s="270" t="s">
        <v>214</v>
      </c>
      <c r="G207" s="268"/>
      <c r="H207" s="271">
        <v>803.86500000000001</v>
      </c>
      <c r="I207" s="272"/>
      <c r="J207" s="268"/>
      <c r="K207" s="268"/>
      <c r="L207" s="273"/>
      <c r="M207" s="274"/>
      <c r="N207" s="275"/>
      <c r="O207" s="275"/>
      <c r="P207" s="275"/>
      <c r="Q207" s="275"/>
      <c r="R207" s="275"/>
      <c r="S207" s="275"/>
      <c r="T207" s="276"/>
      <c r="U207" s="16"/>
      <c r="V207" s="16"/>
      <c r="W207" s="16"/>
      <c r="X207" s="16"/>
      <c r="Y207" s="16"/>
      <c r="Z207" s="16"/>
      <c r="AA207" s="16"/>
      <c r="AB207" s="16"/>
      <c r="AC207" s="16"/>
      <c r="AD207" s="16"/>
      <c r="AE207" s="16"/>
      <c r="AT207" s="277" t="s">
        <v>141</v>
      </c>
      <c r="AU207" s="277" t="s">
        <v>85</v>
      </c>
      <c r="AV207" s="16" t="s">
        <v>153</v>
      </c>
      <c r="AW207" s="16" t="s">
        <v>32</v>
      </c>
      <c r="AX207" s="16" t="s">
        <v>75</v>
      </c>
      <c r="AY207" s="277" t="s">
        <v>133</v>
      </c>
    </row>
    <row r="208" s="13" customFormat="1">
      <c r="A208" s="13"/>
      <c r="B208" s="234"/>
      <c r="C208" s="235"/>
      <c r="D208" s="236" t="s">
        <v>141</v>
      </c>
      <c r="E208" s="237" t="s">
        <v>1</v>
      </c>
      <c r="F208" s="238" t="s">
        <v>1984</v>
      </c>
      <c r="G208" s="235"/>
      <c r="H208" s="237" t="s">
        <v>1</v>
      </c>
      <c r="I208" s="239"/>
      <c r="J208" s="235"/>
      <c r="K208" s="235"/>
      <c r="L208" s="240"/>
      <c r="M208" s="241"/>
      <c r="N208" s="242"/>
      <c r="O208" s="242"/>
      <c r="P208" s="242"/>
      <c r="Q208" s="242"/>
      <c r="R208" s="242"/>
      <c r="S208" s="242"/>
      <c r="T208" s="243"/>
      <c r="U208" s="13"/>
      <c r="V208" s="13"/>
      <c r="W208" s="13"/>
      <c r="X208" s="13"/>
      <c r="Y208" s="13"/>
      <c r="Z208" s="13"/>
      <c r="AA208" s="13"/>
      <c r="AB208" s="13"/>
      <c r="AC208" s="13"/>
      <c r="AD208" s="13"/>
      <c r="AE208" s="13"/>
      <c r="AT208" s="244" t="s">
        <v>141</v>
      </c>
      <c r="AU208" s="244" t="s">
        <v>85</v>
      </c>
      <c r="AV208" s="13" t="s">
        <v>83</v>
      </c>
      <c r="AW208" s="13" t="s">
        <v>32</v>
      </c>
      <c r="AX208" s="13" t="s">
        <v>75</v>
      </c>
      <c r="AY208" s="244" t="s">
        <v>133</v>
      </c>
    </row>
    <row r="209" s="13" customFormat="1">
      <c r="A209" s="13"/>
      <c r="B209" s="234"/>
      <c r="C209" s="235"/>
      <c r="D209" s="236" t="s">
        <v>141</v>
      </c>
      <c r="E209" s="237" t="s">
        <v>1</v>
      </c>
      <c r="F209" s="238" t="s">
        <v>1988</v>
      </c>
      <c r="G209" s="235"/>
      <c r="H209" s="237" t="s">
        <v>1</v>
      </c>
      <c r="I209" s="239"/>
      <c r="J209" s="235"/>
      <c r="K209" s="235"/>
      <c r="L209" s="240"/>
      <c r="M209" s="241"/>
      <c r="N209" s="242"/>
      <c r="O209" s="242"/>
      <c r="P209" s="242"/>
      <c r="Q209" s="242"/>
      <c r="R209" s="242"/>
      <c r="S209" s="242"/>
      <c r="T209" s="243"/>
      <c r="U209" s="13"/>
      <c r="V209" s="13"/>
      <c r="W209" s="13"/>
      <c r="X209" s="13"/>
      <c r="Y209" s="13"/>
      <c r="Z209" s="13"/>
      <c r="AA209" s="13"/>
      <c r="AB209" s="13"/>
      <c r="AC209" s="13"/>
      <c r="AD209" s="13"/>
      <c r="AE209" s="13"/>
      <c r="AT209" s="244" t="s">
        <v>141</v>
      </c>
      <c r="AU209" s="244" t="s">
        <v>85</v>
      </c>
      <c r="AV209" s="13" t="s">
        <v>83</v>
      </c>
      <c r="AW209" s="13" t="s">
        <v>32</v>
      </c>
      <c r="AX209" s="13" t="s">
        <v>75</v>
      </c>
      <c r="AY209" s="244" t="s">
        <v>133</v>
      </c>
    </row>
    <row r="210" s="14" customFormat="1">
      <c r="A210" s="14"/>
      <c r="B210" s="245"/>
      <c r="C210" s="246"/>
      <c r="D210" s="236" t="s">
        <v>141</v>
      </c>
      <c r="E210" s="247" t="s">
        <v>1</v>
      </c>
      <c r="F210" s="248" t="s">
        <v>1989</v>
      </c>
      <c r="G210" s="246"/>
      <c r="H210" s="249">
        <v>241.16</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141</v>
      </c>
      <c r="AU210" s="255" t="s">
        <v>85</v>
      </c>
      <c r="AV210" s="14" t="s">
        <v>85</v>
      </c>
      <c r="AW210" s="14" t="s">
        <v>32</v>
      </c>
      <c r="AX210" s="14" t="s">
        <v>83</v>
      </c>
      <c r="AY210" s="255" t="s">
        <v>133</v>
      </c>
    </row>
    <row r="211" s="2" customFormat="1" ht="24.15" customHeight="1">
      <c r="A211" s="39"/>
      <c r="B211" s="40"/>
      <c r="C211" s="220" t="s">
        <v>234</v>
      </c>
      <c r="D211" s="220" t="s">
        <v>135</v>
      </c>
      <c r="E211" s="221" t="s">
        <v>933</v>
      </c>
      <c r="F211" s="222" t="s">
        <v>934</v>
      </c>
      <c r="G211" s="223" t="s">
        <v>203</v>
      </c>
      <c r="H211" s="224">
        <v>200.96600000000001</v>
      </c>
      <c r="I211" s="225"/>
      <c r="J211" s="226">
        <f>ROUND(I211*H211,2)</f>
        <v>0</v>
      </c>
      <c r="K211" s="227"/>
      <c r="L211" s="45"/>
      <c r="M211" s="228" t="s">
        <v>1</v>
      </c>
      <c r="N211" s="229" t="s">
        <v>40</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139</v>
      </c>
      <c r="AT211" s="232" t="s">
        <v>135</v>
      </c>
      <c r="AU211" s="232" t="s">
        <v>85</v>
      </c>
      <c r="AY211" s="18" t="s">
        <v>133</v>
      </c>
      <c r="BE211" s="233">
        <f>IF(N211="základní",J211,0)</f>
        <v>0</v>
      </c>
      <c r="BF211" s="233">
        <f>IF(N211="snížená",J211,0)</f>
        <v>0</v>
      </c>
      <c r="BG211" s="233">
        <f>IF(N211="zákl. přenesená",J211,0)</f>
        <v>0</v>
      </c>
      <c r="BH211" s="233">
        <f>IF(N211="sníž. přenesená",J211,0)</f>
        <v>0</v>
      </c>
      <c r="BI211" s="233">
        <f>IF(N211="nulová",J211,0)</f>
        <v>0</v>
      </c>
      <c r="BJ211" s="18" t="s">
        <v>83</v>
      </c>
      <c r="BK211" s="233">
        <f>ROUND(I211*H211,2)</f>
        <v>0</v>
      </c>
      <c r="BL211" s="18" t="s">
        <v>139</v>
      </c>
      <c r="BM211" s="232" t="s">
        <v>1990</v>
      </c>
    </row>
    <row r="212" s="13" customFormat="1">
      <c r="A212" s="13"/>
      <c r="B212" s="234"/>
      <c r="C212" s="235"/>
      <c r="D212" s="236" t="s">
        <v>141</v>
      </c>
      <c r="E212" s="237" t="s">
        <v>1</v>
      </c>
      <c r="F212" s="238" t="s">
        <v>1981</v>
      </c>
      <c r="G212" s="235"/>
      <c r="H212" s="237" t="s">
        <v>1</v>
      </c>
      <c r="I212" s="239"/>
      <c r="J212" s="235"/>
      <c r="K212" s="235"/>
      <c r="L212" s="240"/>
      <c r="M212" s="241"/>
      <c r="N212" s="242"/>
      <c r="O212" s="242"/>
      <c r="P212" s="242"/>
      <c r="Q212" s="242"/>
      <c r="R212" s="242"/>
      <c r="S212" s="242"/>
      <c r="T212" s="243"/>
      <c r="U212" s="13"/>
      <c r="V212" s="13"/>
      <c r="W212" s="13"/>
      <c r="X212" s="13"/>
      <c r="Y212" s="13"/>
      <c r="Z212" s="13"/>
      <c r="AA212" s="13"/>
      <c r="AB212" s="13"/>
      <c r="AC212" s="13"/>
      <c r="AD212" s="13"/>
      <c r="AE212" s="13"/>
      <c r="AT212" s="244" t="s">
        <v>141</v>
      </c>
      <c r="AU212" s="244" t="s">
        <v>85</v>
      </c>
      <c r="AV212" s="13" t="s">
        <v>83</v>
      </c>
      <c r="AW212" s="13" t="s">
        <v>32</v>
      </c>
      <c r="AX212" s="13" t="s">
        <v>75</v>
      </c>
      <c r="AY212" s="244" t="s">
        <v>133</v>
      </c>
    </row>
    <row r="213" s="14" customFormat="1">
      <c r="A213" s="14"/>
      <c r="B213" s="245"/>
      <c r="C213" s="246"/>
      <c r="D213" s="236" t="s">
        <v>141</v>
      </c>
      <c r="E213" s="247" t="s">
        <v>1</v>
      </c>
      <c r="F213" s="248" t="s">
        <v>1982</v>
      </c>
      <c r="G213" s="246"/>
      <c r="H213" s="249">
        <v>927.80999999999995</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141</v>
      </c>
      <c r="AU213" s="255" t="s">
        <v>85</v>
      </c>
      <c r="AV213" s="14" t="s">
        <v>85</v>
      </c>
      <c r="AW213" s="14" t="s">
        <v>32</v>
      </c>
      <c r="AX213" s="14" t="s">
        <v>75</v>
      </c>
      <c r="AY213" s="255" t="s">
        <v>133</v>
      </c>
    </row>
    <row r="214" s="13" customFormat="1">
      <c r="A214" s="13"/>
      <c r="B214" s="234"/>
      <c r="C214" s="235"/>
      <c r="D214" s="236" t="s">
        <v>141</v>
      </c>
      <c r="E214" s="237" t="s">
        <v>1</v>
      </c>
      <c r="F214" s="238" t="s">
        <v>924</v>
      </c>
      <c r="G214" s="235"/>
      <c r="H214" s="237" t="s">
        <v>1</v>
      </c>
      <c r="I214" s="239"/>
      <c r="J214" s="235"/>
      <c r="K214" s="235"/>
      <c r="L214" s="240"/>
      <c r="M214" s="241"/>
      <c r="N214" s="242"/>
      <c r="O214" s="242"/>
      <c r="P214" s="242"/>
      <c r="Q214" s="242"/>
      <c r="R214" s="242"/>
      <c r="S214" s="242"/>
      <c r="T214" s="243"/>
      <c r="U214" s="13"/>
      <c r="V214" s="13"/>
      <c r="W214" s="13"/>
      <c r="X214" s="13"/>
      <c r="Y214" s="13"/>
      <c r="Z214" s="13"/>
      <c r="AA214" s="13"/>
      <c r="AB214" s="13"/>
      <c r="AC214" s="13"/>
      <c r="AD214" s="13"/>
      <c r="AE214" s="13"/>
      <c r="AT214" s="244" t="s">
        <v>141</v>
      </c>
      <c r="AU214" s="244" t="s">
        <v>85</v>
      </c>
      <c r="AV214" s="13" t="s">
        <v>83</v>
      </c>
      <c r="AW214" s="13" t="s">
        <v>32</v>
      </c>
      <c r="AX214" s="13" t="s">
        <v>75</v>
      </c>
      <c r="AY214" s="244" t="s">
        <v>133</v>
      </c>
    </row>
    <row r="215" s="14" customFormat="1">
      <c r="A215" s="14"/>
      <c r="B215" s="245"/>
      <c r="C215" s="246"/>
      <c r="D215" s="236" t="s">
        <v>141</v>
      </c>
      <c r="E215" s="247" t="s">
        <v>1</v>
      </c>
      <c r="F215" s="248" t="s">
        <v>1983</v>
      </c>
      <c r="G215" s="246"/>
      <c r="H215" s="249">
        <v>-123.94499999999999</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141</v>
      </c>
      <c r="AU215" s="255" t="s">
        <v>85</v>
      </c>
      <c r="AV215" s="14" t="s">
        <v>85</v>
      </c>
      <c r="AW215" s="14" t="s">
        <v>32</v>
      </c>
      <c r="AX215" s="14" t="s">
        <v>75</v>
      </c>
      <c r="AY215" s="255" t="s">
        <v>133</v>
      </c>
    </row>
    <row r="216" s="16" customFormat="1">
      <c r="A216" s="16"/>
      <c r="B216" s="267"/>
      <c r="C216" s="268"/>
      <c r="D216" s="236" t="s">
        <v>141</v>
      </c>
      <c r="E216" s="269" t="s">
        <v>1</v>
      </c>
      <c r="F216" s="270" t="s">
        <v>214</v>
      </c>
      <c r="G216" s="268"/>
      <c r="H216" s="271">
        <v>803.86500000000001</v>
      </c>
      <c r="I216" s="272"/>
      <c r="J216" s="268"/>
      <c r="K216" s="268"/>
      <c r="L216" s="273"/>
      <c r="M216" s="274"/>
      <c r="N216" s="275"/>
      <c r="O216" s="275"/>
      <c r="P216" s="275"/>
      <c r="Q216" s="275"/>
      <c r="R216" s="275"/>
      <c r="S216" s="275"/>
      <c r="T216" s="276"/>
      <c r="U216" s="16"/>
      <c r="V216" s="16"/>
      <c r="W216" s="16"/>
      <c r="X216" s="16"/>
      <c r="Y216" s="16"/>
      <c r="Z216" s="16"/>
      <c r="AA216" s="16"/>
      <c r="AB216" s="16"/>
      <c r="AC216" s="16"/>
      <c r="AD216" s="16"/>
      <c r="AE216" s="16"/>
      <c r="AT216" s="277" t="s">
        <v>141</v>
      </c>
      <c r="AU216" s="277" t="s">
        <v>85</v>
      </c>
      <c r="AV216" s="16" t="s">
        <v>153</v>
      </c>
      <c r="AW216" s="16" t="s">
        <v>32</v>
      </c>
      <c r="AX216" s="16" t="s">
        <v>75</v>
      </c>
      <c r="AY216" s="277" t="s">
        <v>133</v>
      </c>
    </row>
    <row r="217" s="13" customFormat="1">
      <c r="A217" s="13"/>
      <c r="B217" s="234"/>
      <c r="C217" s="235"/>
      <c r="D217" s="236" t="s">
        <v>141</v>
      </c>
      <c r="E217" s="237" t="s">
        <v>1</v>
      </c>
      <c r="F217" s="238" t="s">
        <v>1984</v>
      </c>
      <c r="G217" s="235"/>
      <c r="H217" s="237" t="s">
        <v>1</v>
      </c>
      <c r="I217" s="239"/>
      <c r="J217" s="235"/>
      <c r="K217" s="235"/>
      <c r="L217" s="240"/>
      <c r="M217" s="241"/>
      <c r="N217" s="242"/>
      <c r="O217" s="242"/>
      <c r="P217" s="242"/>
      <c r="Q217" s="242"/>
      <c r="R217" s="242"/>
      <c r="S217" s="242"/>
      <c r="T217" s="243"/>
      <c r="U217" s="13"/>
      <c r="V217" s="13"/>
      <c r="W217" s="13"/>
      <c r="X217" s="13"/>
      <c r="Y217" s="13"/>
      <c r="Z217" s="13"/>
      <c r="AA217" s="13"/>
      <c r="AB217" s="13"/>
      <c r="AC217" s="13"/>
      <c r="AD217" s="13"/>
      <c r="AE217" s="13"/>
      <c r="AT217" s="244" t="s">
        <v>141</v>
      </c>
      <c r="AU217" s="244" t="s">
        <v>85</v>
      </c>
      <c r="AV217" s="13" t="s">
        <v>83</v>
      </c>
      <c r="AW217" s="13" t="s">
        <v>32</v>
      </c>
      <c r="AX217" s="13" t="s">
        <v>75</v>
      </c>
      <c r="AY217" s="244" t="s">
        <v>133</v>
      </c>
    </row>
    <row r="218" s="13" customFormat="1">
      <c r="A218" s="13"/>
      <c r="B218" s="234"/>
      <c r="C218" s="235"/>
      <c r="D218" s="236" t="s">
        <v>141</v>
      </c>
      <c r="E218" s="237" t="s">
        <v>1</v>
      </c>
      <c r="F218" s="238" t="s">
        <v>1991</v>
      </c>
      <c r="G218" s="235"/>
      <c r="H218" s="237" t="s">
        <v>1</v>
      </c>
      <c r="I218" s="239"/>
      <c r="J218" s="235"/>
      <c r="K218" s="235"/>
      <c r="L218" s="240"/>
      <c r="M218" s="241"/>
      <c r="N218" s="242"/>
      <c r="O218" s="242"/>
      <c r="P218" s="242"/>
      <c r="Q218" s="242"/>
      <c r="R218" s="242"/>
      <c r="S218" s="242"/>
      <c r="T218" s="243"/>
      <c r="U218" s="13"/>
      <c r="V218" s="13"/>
      <c r="W218" s="13"/>
      <c r="X218" s="13"/>
      <c r="Y218" s="13"/>
      <c r="Z218" s="13"/>
      <c r="AA218" s="13"/>
      <c r="AB218" s="13"/>
      <c r="AC218" s="13"/>
      <c r="AD218" s="13"/>
      <c r="AE218" s="13"/>
      <c r="AT218" s="244" t="s">
        <v>141</v>
      </c>
      <c r="AU218" s="244" t="s">
        <v>85</v>
      </c>
      <c r="AV218" s="13" t="s">
        <v>83</v>
      </c>
      <c r="AW218" s="13" t="s">
        <v>32</v>
      </c>
      <c r="AX218" s="13" t="s">
        <v>75</v>
      </c>
      <c r="AY218" s="244" t="s">
        <v>133</v>
      </c>
    </row>
    <row r="219" s="14" customFormat="1">
      <c r="A219" s="14"/>
      <c r="B219" s="245"/>
      <c r="C219" s="246"/>
      <c r="D219" s="236" t="s">
        <v>141</v>
      </c>
      <c r="E219" s="247" t="s">
        <v>1</v>
      </c>
      <c r="F219" s="248" t="s">
        <v>1992</v>
      </c>
      <c r="G219" s="246"/>
      <c r="H219" s="249">
        <v>200.96600000000001</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141</v>
      </c>
      <c r="AU219" s="255" t="s">
        <v>85</v>
      </c>
      <c r="AV219" s="14" t="s">
        <v>85</v>
      </c>
      <c r="AW219" s="14" t="s">
        <v>32</v>
      </c>
      <c r="AX219" s="14" t="s">
        <v>83</v>
      </c>
      <c r="AY219" s="255" t="s">
        <v>133</v>
      </c>
    </row>
    <row r="220" s="2" customFormat="1" ht="24.15" customHeight="1">
      <c r="A220" s="39"/>
      <c r="B220" s="40"/>
      <c r="C220" s="220" t="s">
        <v>241</v>
      </c>
      <c r="D220" s="220" t="s">
        <v>135</v>
      </c>
      <c r="E220" s="221" t="s">
        <v>938</v>
      </c>
      <c r="F220" s="222" t="s">
        <v>939</v>
      </c>
      <c r="G220" s="223" t="s">
        <v>203</v>
      </c>
      <c r="H220" s="224">
        <v>120.58</v>
      </c>
      <c r="I220" s="225"/>
      <c r="J220" s="226">
        <f>ROUND(I220*H220,2)</f>
        <v>0</v>
      </c>
      <c r="K220" s="227"/>
      <c r="L220" s="45"/>
      <c r="M220" s="228" t="s">
        <v>1</v>
      </c>
      <c r="N220" s="229" t="s">
        <v>40</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139</v>
      </c>
      <c r="AT220" s="232" t="s">
        <v>135</v>
      </c>
      <c r="AU220" s="232" t="s">
        <v>85</v>
      </c>
      <c r="AY220" s="18" t="s">
        <v>133</v>
      </c>
      <c r="BE220" s="233">
        <f>IF(N220="základní",J220,0)</f>
        <v>0</v>
      </c>
      <c r="BF220" s="233">
        <f>IF(N220="snížená",J220,0)</f>
        <v>0</v>
      </c>
      <c r="BG220" s="233">
        <f>IF(N220="zákl. přenesená",J220,0)</f>
        <v>0</v>
      </c>
      <c r="BH220" s="233">
        <f>IF(N220="sníž. přenesená",J220,0)</f>
        <v>0</v>
      </c>
      <c r="BI220" s="233">
        <f>IF(N220="nulová",J220,0)</f>
        <v>0</v>
      </c>
      <c r="BJ220" s="18" t="s">
        <v>83</v>
      </c>
      <c r="BK220" s="233">
        <f>ROUND(I220*H220,2)</f>
        <v>0</v>
      </c>
      <c r="BL220" s="18" t="s">
        <v>139</v>
      </c>
      <c r="BM220" s="232" t="s">
        <v>1993</v>
      </c>
    </row>
    <row r="221" s="13" customFormat="1">
      <c r="A221" s="13"/>
      <c r="B221" s="234"/>
      <c r="C221" s="235"/>
      <c r="D221" s="236" t="s">
        <v>141</v>
      </c>
      <c r="E221" s="237" t="s">
        <v>1</v>
      </c>
      <c r="F221" s="238" t="s">
        <v>1981</v>
      </c>
      <c r="G221" s="235"/>
      <c r="H221" s="237" t="s">
        <v>1</v>
      </c>
      <c r="I221" s="239"/>
      <c r="J221" s="235"/>
      <c r="K221" s="235"/>
      <c r="L221" s="240"/>
      <c r="M221" s="241"/>
      <c r="N221" s="242"/>
      <c r="O221" s="242"/>
      <c r="P221" s="242"/>
      <c r="Q221" s="242"/>
      <c r="R221" s="242"/>
      <c r="S221" s="242"/>
      <c r="T221" s="243"/>
      <c r="U221" s="13"/>
      <c r="V221" s="13"/>
      <c r="W221" s="13"/>
      <c r="X221" s="13"/>
      <c r="Y221" s="13"/>
      <c r="Z221" s="13"/>
      <c r="AA221" s="13"/>
      <c r="AB221" s="13"/>
      <c r="AC221" s="13"/>
      <c r="AD221" s="13"/>
      <c r="AE221" s="13"/>
      <c r="AT221" s="244" t="s">
        <v>141</v>
      </c>
      <c r="AU221" s="244" t="s">
        <v>85</v>
      </c>
      <c r="AV221" s="13" t="s">
        <v>83</v>
      </c>
      <c r="AW221" s="13" t="s">
        <v>32</v>
      </c>
      <c r="AX221" s="13" t="s">
        <v>75</v>
      </c>
      <c r="AY221" s="244" t="s">
        <v>133</v>
      </c>
    </row>
    <row r="222" s="14" customFormat="1">
      <c r="A222" s="14"/>
      <c r="B222" s="245"/>
      <c r="C222" s="246"/>
      <c r="D222" s="236" t="s">
        <v>141</v>
      </c>
      <c r="E222" s="247" t="s">
        <v>1</v>
      </c>
      <c r="F222" s="248" t="s">
        <v>1982</v>
      </c>
      <c r="G222" s="246"/>
      <c r="H222" s="249">
        <v>927.80999999999995</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141</v>
      </c>
      <c r="AU222" s="255" t="s">
        <v>85</v>
      </c>
      <c r="AV222" s="14" t="s">
        <v>85</v>
      </c>
      <c r="AW222" s="14" t="s">
        <v>32</v>
      </c>
      <c r="AX222" s="14" t="s">
        <v>75</v>
      </c>
      <c r="AY222" s="255" t="s">
        <v>133</v>
      </c>
    </row>
    <row r="223" s="13" customFormat="1">
      <c r="A223" s="13"/>
      <c r="B223" s="234"/>
      <c r="C223" s="235"/>
      <c r="D223" s="236" t="s">
        <v>141</v>
      </c>
      <c r="E223" s="237" t="s">
        <v>1</v>
      </c>
      <c r="F223" s="238" t="s">
        <v>924</v>
      </c>
      <c r="G223" s="235"/>
      <c r="H223" s="237" t="s">
        <v>1</v>
      </c>
      <c r="I223" s="239"/>
      <c r="J223" s="235"/>
      <c r="K223" s="235"/>
      <c r="L223" s="240"/>
      <c r="M223" s="241"/>
      <c r="N223" s="242"/>
      <c r="O223" s="242"/>
      <c r="P223" s="242"/>
      <c r="Q223" s="242"/>
      <c r="R223" s="242"/>
      <c r="S223" s="242"/>
      <c r="T223" s="243"/>
      <c r="U223" s="13"/>
      <c r="V223" s="13"/>
      <c r="W223" s="13"/>
      <c r="X223" s="13"/>
      <c r="Y223" s="13"/>
      <c r="Z223" s="13"/>
      <c r="AA223" s="13"/>
      <c r="AB223" s="13"/>
      <c r="AC223" s="13"/>
      <c r="AD223" s="13"/>
      <c r="AE223" s="13"/>
      <c r="AT223" s="244" t="s">
        <v>141</v>
      </c>
      <c r="AU223" s="244" t="s">
        <v>85</v>
      </c>
      <c r="AV223" s="13" t="s">
        <v>83</v>
      </c>
      <c r="AW223" s="13" t="s">
        <v>32</v>
      </c>
      <c r="AX223" s="13" t="s">
        <v>75</v>
      </c>
      <c r="AY223" s="244" t="s">
        <v>133</v>
      </c>
    </row>
    <row r="224" s="14" customFormat="1">
      <c r="A224" s="14"/>
      <c r="B224" s="245"/>
      <c r="C224" s="246"/>
      <c r="D224" s="236" t="s">
        <v>141</v>
      </c>
      <c r="E224" s="247" t="s">
        <v>1</v>
      </c>
      <c r="F224" s="248" t="s">
        <v>1983</v>
      </c>
      <c r="G224" s="246"/>
      <c r="H224" s="249">
        <v>-123.94499999999999</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141</v>
      </c>
      <c r="AU224" s="255" t="s">
        <v>85</v>
      </c>
      <c r="AV224" s="14" t="s">
        <v>85</v>
      </c>
      <c r="AW224" s="14" t="s">
        <v>32</v>
      </c>
      <c r="AX224" s="14" t="s">
        <v>75</v>
      </c>
      <c r="AY224" s="255" t="s">
        <v>133</v>
      </c>
    </row>
    <row r="225" s="16" customFormat="1">
      <c r="A225" s="16"/>
      <c r="B225" s="267"/>
      <c r="C225" s="268"/>
      <c r="D225" s="236" t="s">
        <v>141</v>
      </c>
      <c r="E225" s="269" t="s">
        <v>1</v>
      </c>
      <c r="F225" s="270" t="s">
        <v>214</v>
      </c>
      <c r="G225" s="268"/>
      <c r="H225" s="271">
        <v>803.86500000000001</v>
      </c>
      <c r="I225" s="272"/>
      <c r="J225" s="268"/>
      <c r="K225" s="268"/>
      <c r="L225" s="273"/>
      <c r="M225" s="274"/>
      <c r="N225" s="275"/>
      <c r="O225" s="275"/>
      <c r="P225" s="275"/>
      <c r="Q225" s="275"/>
      <c r="R225" s="275"/>
      <c r="S225" s="275"/>
      <c r="T225" s="276"/>
      <c r="U225" s="16"/>
      <c r="V225" s="16"/>
      <c r="W225" s="16"/>
      <c r="X225" s="16"/>
      <c r="Y225" s="16"/>
      <c r="Z225" s="16"/>
      <c r="AA225" s="16"/>
      <c r="AB225" s="16"/>
      <c r="AC225" s="16"/>
      <c r="AD225" s="16"/>
      <c r="AE225" s="16"/>
      <c r="AT225" s="277" t="s">
        <v>141</v>
      </c>
      <c r="AU225" s="277" t="s">
        <v>85</v>
      </c>
      <c r="AV225" s="16" t="s">
        <v>153</v>
      </c>
      <c r="AW225" s="16" t="s">
        <v>32</v>
      </c>
      <c r="AX225" s="16" t="s">
        <v>75</v>
      </c>
      <c r="AY225" s="277" t="s">
        <v>133</v>
      </c>
    </row>
    <row r="226" s="13" customFormat="1">
      <c r="A226" s="13"/>
      <c r="B226" s="234"/>
      <c r="C226" s="235"/>
      <c r="D226" s="236" t="s">
        <v>141</v>
      </c>
      <c r="E226" s="237" t="s">
        <v>1</v>
      </c>
      <c r="F226" s="238" t="s">
        <v>1984</v>
      </c>
      <c r="G226" s="235"/>
      <c r="H226" s="237" t="s">
        <v>1</v>
      </c>
      <c r="I226" s="239"/>
      <c r="J226" s="235"/>
      <c r="K226" s="235"/>
      <c r="L226" s="240"/>
      <c r="M226" s="241"/>
      <c r="N226" s="242"/>
      <c r="O226" s="242"/>
      <c r="P226" s="242"/>
      <c r="Q226" s="242"/>
      <c r="R226" s="242"/>
      <c r="S226" s="242"/>
      <c r="T226" s="243"/>
      <c r="U226" s="13"/>
      <c r="V226" s="13"/>
      <c r="W226" s="13"/>
      <c r="X226" s="13"/>
      <c r="Y226" s="13"/>
      <c r="Z226" s="13"/>
      <c r="AA226" s="13"/>
      <c r="AB226" s="13"/>
      <c r="AC226" s="13"/>
      <c r="AD226" s="13"/>
      <c r="AE226" s="13"/>
      <c r="AT226" s="244" t="s">
        <v>141</v>
      </c>
      <c r="AU226" s="244" t="s">
        <v>85</v>
      </c>
      <c r="AV226" s="13" t="s">
        <v>83</v>
      </c>
      <c r="AW226" s="13" t="s">
        <v>32</v>
      </c>
      <c r="AX226" s="13" t="s">
        <v>75</v>
      </c>
      <c r="AY226" s="244" t="s">
        <v>133</v>
      </c>
    </row>
    <row r="227" s="13" customFormat="1">
      <c r="A227" s="13"/>
      <c r="B227" s="234"/>
      <c r="C227" s="235"/>
      <c r="D227" s="236" t="s">
        <v>141</v>
      </c>
      <c r="E227" s="237" t="s">
        <v>1</v>
      </c>
      <c r="F227" s="238" t="s">
        <v>1994</v>
      </c>
      <c r="G227" s="235"/>
      <c r="H227" s="237" t="s">
        <v>1</v>
      </c>
      <c r="I227" s="239"/>
      <c r="J227" s="235"/>
      <c r="K227" s="235"/>
      <c r="L227" s="240"/>
      <c r="M227" s="241"/>
      <c r="N227" s="242"/>
      <c r="O227" s="242"/>
      <c r="P227" s="242"/>
      <c r="Q227" s="242"/>
      <c r="R227" s="242"/>
      <c r="S227" s="242"/>
      <c r="T227" s="243"/>
      <c r="U227" s="13"/>
      <c r="V227" s="13"/>
      <c r="W227" s="13"/>
      <c r="X227" s="13"/>
      <c r="Y227" s="13"/>
      <c r="Z227" s="13"/>
      <c r="AA227" s="13"/>
      <c r="AB227" s="13"/>
      <c r="AC227" s="13"/>
      <c r="AD227" s="13"/>
      <c r="AE227" s="13"/>
      <c r="AT227" s="244" t="s">
        <v>141</v>
      </c>
      <c r="AU227" s="244" t="s">
        <v>85</v>
      </c>
      <c r="AV227" s="13" t="s">
        <v>83</v>
      </c>
      <c r="AW227" s="13" t="s">
        <v>32</v>
      </c>
      <c r="AX227" s="13" t="s">
        <v>75</v>
      </c>
      <c r="AY227" s="244" t="s">
        <v>133</v>
      </c>
    </row>
    <row r="228" s="14" customFormat="1">
      <c r="A228" s="14"/>
      <c r="B228" s="245"/>
      <c r="C228" s="246"/>
      <c r="D228" s="236" t="s">
        <v>141</v>
      </c>
      <c r="E228" s="247" t="s">
        <v>1</v>
      </c>
      <c r="F228" s="248" t="s">
        <v>1986</v>
      </c>
      <c r="G228" s="246"/>
      <c r="H228" s="249">
        <v>120.58</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141</v>
      </c>
      <c r="AU228" s="255" t="s">
        <v>85</v>
      </c>
      <c r="AV228" s="14" t="s">
        <v>85</v>
      </c>
      <c r="AW228" s="14" t="s">
        <v>32</v>
      </c>
      <c r="AX228" s="14" t="s">
        <v>83</v>
      </c>
      <c r="AY228" s="255" t="s">
        <v>133</v>
      </c>
    </row>
    <row r="229" s="2" customFormat="1" ht="24.15" customHeight="1">
      <c r="A229" s="39"/>
      <c r="B229" s="40"/>
      <c r="C229" s="220" t="s">
        <v>246</v>
      </c>
      <c r="D229" s="220" t="s">
        <v>135</v>
      </c>
      <c r="E229" s="221" t="s">
        <v>1995</v>
      </c>
      <c r="F229" s="222" t="s">
        <v>1996</v>
      </c>
      <c r="G229" s="223" t="s">
        <v>203</v>
      </c>
      <c r="H229" s="224">
        <v>120.58</v>
      </c>
      <c r="I229" s="225"/>
      <c r="J229" s="226">
        <f>ROUND(I229*H229,2)</f>
        <v>0</v>
      </c>
      <c r="K229" s="227"/>
      <c r="L229" s="45"/>
      <c r="M229" s="228" t="s">
        <v>1</v>
      </c>
      <c r="N229" s="229" t="s">
        <v>40</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139</v>
      </c>
      <c r="AT229" s="232" t="s">
        <v>135</v>
      </c>
      <c r="AU229" s="232" t="s">
        <v>85</v>
      </c>
      <c r="AY229" s="18" t="s">
        <v>133</v>
      </c>
      <c r="BE229" s="233">
        <f>IF(N229="základní",J229,0)</f>
        <v>0</v>
      </c>
      <c r="BF229" s="233">
        <f>IF(N229="snížená",J229,0)</f>
        <v>0</v>
      </c>
      <c r="BG229" s="233">
        <f>IF(N229="zákl. přenesená",J229,0)</f>
        <v>0</v>
      </c>
      <c r="BH229" s="233">
        <f>IF(N229="sníž. přenesená",J229,0)</f>
        <v>0</v>
      </c>
      <c r="BI229" s="233">
        <f>IF(N229="nulová",J229,0)</f>
        <v>0</v>
      </c>
      <c r="BJ229" s="18" t="s">
        <v>83</v>
      </c>
      <c r="BK229" s="233">
        <f>ROUND(I229*H229,2)</f>
        <v>0</v>
      </c>
      <c r="BL229" s="18" t="s">
        <v>139</v>
      </c>
      <c r="BM229" s="232" t="s">
        <v>1997</v>
      </c>
    </row>
    <row r="230" s="13" customFormat="1">
      <c r="A230" s="13"/>
      <c r="B230" s="234"/>
      <c r="C230" s="235"/>
      <c r="D230" s="236" t="s">
        <v>141</v>
      </c>
      <c r="E230" s="237" t="s">
        <v>1</v>
      </c>
      <c r="F230" s="238" t="s">
        <v>1981</v>
      </c>
      <c r="G230" s="235"/>
      <c r="H230" s="237" t="s">
        <v>1</v>
      </c>
      <c r="I230" s="239"/>
      <c r="J230" s="235"/>
      <c r="K230" s="235"/>
      <c r="L230" s="240"/>
      <c r="M230" s="241"/>
      <c r="N230" s="242"/>
      <c r="O230" s="242"/>
      <c r="P230" s="242"/>
      <c r="Q230" s="242"/>
      <c r="R230" s="242"/>
      <c r="S230" s="242"/>
      <c r="T230" s="243"/>
      <c r="U230" s="13"/>
      <c r="V230" s="13"/>
      <c r="W230" s="13"/>
      <c r="X230" s="13"/>
      <c r="Y230" s="13"/>
      <c r="Z230" s="13"/>
      <c r="AA230" s="13"/>
      <c r="AB230" s="13"/>
      <c r="AC230" s="13"/>
      <c r="AD230" s="13"/>
      <c r="AE230" s="13"/>
      <c r="AT230" s="244" t="s">
        <v>141</v>
      </c>
      <c r="AU230" s="244" t="s">
        <v>85</v>
      </c>
      <c r="AV230" s="13" t="s">
        <v>83</v>
      </c>
      <c r="AW230" s="13" t="s">
        <v>32</v>
      </c>
      <c r="AX230" s="13" t="s">
        <v>75</v>
      </c>
      <c r="AY230" s="244" t="s">
        <v>133</v>
      </c>
    </row>
    <row r="231" s="14" customFormat="1">
      <c r="A231" s="14"/>
      <c r="B231" s="245"/>
      <c r="C231" s="246"/>
      <c r="D231" s="236" t="s">
        <v>141</v>
      </c>
      <c r="E231" s="247" t="s">
        <v>1</v>
      </c>
      <c r="F231" s="248" t="s">
        <v>1982</v>
      </c>
      <c r="G231" s="246"/>
      <c r="H231" s="249">
        <v>927.80999999999995</v>
      </c>
      <c r="I231" s="250"/>
      <c r="J231" s="246"/>
      <c r="K231" s="246"/>
      <c r="L231" s="251"/>
      <c r="M231" s="252"/>
      <c r="N231" s="253"/>
      <c r="O231" s="253"/>
      <c r="P231" s="253"/>
      <c r="Q231" s="253"/>
      <c r="R231" s="253"/>
      <c r="S231" s="253"/>
      <c r="T231" s="254"/>
      <c r="U231" s="14"/>
      <c r="V231" s="14"/>
      <c r="W231" s="14"/>
      <c r="X231" s="14"/>
      <c r="Y231" s="14"/>
      <c r="Z231" s="14"/>
      <c r="AA231" s="14"/>
      <c r="AB231" s="14"/>
      <c r="AC231" s="14"/>
      <c r="AD231" s="14"/>
      <c r="AE231" s="14"/>
      <c r="AT231" s="255" t="s">
        <v>141</v>
      </c>
      <c r="AU231" s="255" t="s">
        <v>85</v>
      </c>
      <c r="AV231" s="14" t="s">
        <v>85</v>
      </c>
      <c r="AW231" s="14" t="s">
        <v>32</v>
      </c>
      <c r="AX231" s="14" t="s">
        <v>75</v>
      </c>
      <c r="AY231" s="255" t="s">
        <v>133</v>
      </c>
    </row>
    <row r="232" s="13" customFormat="1">
      <c r="A232" s="13"/>
      <c r="B232" s="234"/>
      <c r="C232" s="235"/>
      <c r="D232" s="236" t="s">
        <v>141</v>
      </c>
      <c r="E232" s="237" t="s">
        <v>1</v>
      </c>
      <c r="F232" s="238" t="s">
        <v>924</v>
      </c>
      <c r="G232" s="235"/>
      <c r="H232" s="237" t="s">
        <v>1</v>
      </c>
      <c r="I232" s="239"/>
      <c r="J232" s="235"/>
      <c r="K232" s="235"/>
      <c r="L232" s="240"/>
      <c r="M232" s="241"/>
      <c r="N232" s="242"/>
      <c r="O232" s="242"/>
      <c r="P232" s="242"/>
      <c r="Q232" s="242"/>
      <c r="R232" s="242"/>
      <c r="S232" s="242"/>
      <c r="T232" s="243"/>
      <c r="U232" s="13"/>
      <c r="V232" s="13"/>
      <c r="W232" s="13"/>
      <c r="X232" s="13"/>
      <c r="Y232" s="13"/>
      <c r="Z232" s="13"/>
      <c r="AA232" s="13"/>
      <c r="AB232" s="13"/>
      <c r="AC232" s="13"/>
      <c r="AD232" s="13"/>
      <c r="AE232" s="13"/>
      <c r="AT232" s="244" t="s">
        <v>141</v>
      </c>
      <c r="AU232" s="244" t="s">
        <v>85</v>
      </c>
      <c r="AV232" s="13" t="s">
        <v>83</v>
      </c>
      <c r="AW232" s="13" t="s">
        <v>32</v>
      </c>
      <c r="AX232" s="13" t="s">
        <v>75</v>
      </c>
      <c r="AY232" s="244" t="s">
        <v>133</v>
      </c>
    </row>
    <row r="233" s="14" customFormat="1">
      <c r="A233" s="14"/>
      <c r="B233" s="245"/>
      <c r="C233" s="246"/>
      <c r="D233" s="236" t="s">
        <v>141</v>
      </c>
      <c r="E233" s="247" t="s">
        <v>1</v>
      </c>
      <c r="F233" s="248" t="s">
        <v>1983</v>
      </c>
      <c r="G233" s="246"/>
      <c r="H233" s="249">
        <v>-123.94499999999999</v>
      </c>
      <c r="I233" s="250"/>
      <c r="J233" s="246"/>
      <c r="K233" s="246"/>
      <c r="L233" s="251"/>
      <c r="M233" s="252"/>
      <c r="N233" s="253"/>
      <c r="O233" s="253"/>
      <c r="P233" s="253"/>
      <c r="Q233" s="253"/>
      <c r="R233" s="253"/>
      <c r="S233" s="253"/>
      <c r="T233" s="254"/>
      <c r="U233" s="14"/>
      <c r="V233" s="14"/>
      <c r="W233" s="14"/>
      <c r="X233" s="14"/>
      <c r="Y233" s="14"/>
      <c r="Z233" s="14"/>
      <c r="AA233" s="14"/>
      <c r="AB233" s="14"/>
      <c r="AC233" s="14"/>
      <c r="AD233" s="14"/>
      <c r="AE233" s="14"/>
      <c r="AT233" s="255" t="s">
        <v>141</v>
      </c>
      <c r="AU233" s="255" t="s">
        <v>85</v>
      </c>
      <c r="AV233" s="14" t="s">
        <v>85</v>
      </c>
      <c r="AW233" s="14" t="s">
        <v>32</v>
      </c>
      <c r="AX233" s="14" t="s">
        <v>75</v>
      </c>
      <c r="AY233" s="255" t="s">
        <v>133</v>
      </c>
    </row>
    <row r="234" s="16" customFormat="1">
      <c r="A234" s="16"/>
      <c r="B234" s="267"/>
      <c r="C234" s="268"/>
      <c r="D234" s="236" t="s">
        <v>141</v>
      </c>
      <c r="E234" s="269" t="s">
        <v>1</v>
      </c>
      <c r="F234" s="270" t="s">
        <v>214</v>
      </c>
      <c r="G234" s="268"/>
      <c r="H234" s="271">
        <v>803.86500000000001</v>
      </c>
      <c r="I234" s="272"/>
      <c r="J234" s="268"/>
      <c r="K234" s="268"/>
      <c r="L234" s="273"/>
      <c r="M234" s="274"/>
      <c r="N234" s="275"/>
      <c r="O234" s="275"/>
      <c r="P234" s="275"/>
      <c r="Q234" s="275"/>
      <c r="R234" s="275"/>
      <c r="S234" s="275"/>
      <c r="T234" s="276"/>
      <c r="U234" s="16"/>
      <c r="V234" s="16"/>
      <c r="W234" s="16"/>
      <c r="X234" s="16"/>
      <c r="Y234" s="16"/>
      <c r="Z234" s="16"/>
      <c r="AA234" s="16"/>
      <c r="AB234" s="16"/>
      <c r="AC234" s="16"/>
      <c r="AD234" s="16"/>
      <c r="AE234" s="16"/>
      <c r="AT234" s="277" t="s">
        <v>141</v>
      </c>
      <c r="AU234" s="277" t="s">
        <v>85</v>
      </c>
      <c r="AV234" s="16" t="s">
        <v>153</v>
      </c>
      <c r="AW234" s="16" t="s">
        <v>32</v>
      </c>
      <c r="AX234" s="16" t="s">
        <v>75</v>
      </c>
      <c r="AY234" s="277" t="s">
        <v>133</v>
      </c>
    </row>
    <row r="235" s="13" customFormat="1">
      <c r="A235" s="13"/>
      <c r="B235" s="234"/>
      <c r="C235" s="235"/>
      <c r="D235" s="236" t="s">
        <v>141</v>
      </c>
      <c r="E235" s="237" t="s">
        <v>1</v>
      </c>
      <c r="F235" s="238" t="s">
        <v>1984</v>
      </c>
      <c r="G235" s="235"/>
      <c r="H235" s="237" t="s">
        <v>1</v>
      </c>
      <c r="I235" s="239"/>
      <c r="J235" s="235"/>
      <c r="K235" s="235"/>
      <c r="L235" s="240"/>
      <c r="M235" s="241"/>
      <c r="N235" s="242"/>
      <c r="O235" s="242"/>
      <c r="P235" s="242"/>
      <c r="Q235" s="242"/>
      <c r="R235" s="242"/>
      <c r="S235" s="242"/>
      <c r="T235" s="243"/>
      <c r="U235" s="13"/>
      <c r="V235" s="13"/>
      <c r="W235" s="13"/>
      <c r="X235" s="13"/>
      <c r="Y235" s="13"/>
      <c r="Z235" s="13"/>
      <c r="AA235" s="13"/>
      <c r="AB235" s="13"/>
      <c r="AC235" s="13"/>
      <c r="AD235" s="13"/>
      <c r="AE235" s="13"/>
      <c r="AT235" s="244" t="s">
        <v>141</v>
      </c>
      <c r="AU235" s="244" t="s">
        <v>85</v>
      </c>
      <c r="AV235" s="13" t="s">
        <v>83</v>
      </c>
      <c r="AW235" s="13" t="s">
        <v>32</v>
      </c>
      <c r="AX235" s="13" t="s">
        <v>75</v>
      </c>
      <c r="AY235" s="244" t="s">
        <v>133</v>
      </c>
    </row>
    <row r="236" s="13" customFormat="1">
      <c r="A236" s="13"/>
      <c r="B236" s="234"/>
      <c r="C236" s="235"/>
      <c r="D236" s="236" t="s">
        <v>141</v>
      </c>
      <c r="E236" s="237" t="s">
        <v>1</v>
      </c>
      <c r="F236" s="238" t="s">
        <v>1998</v>
      </c>
      <c r="G236" s="235"/>
      <c r="H236" s="237" t="s">
        <v>1</v>
      </c>
      <c r="I236" s="239"/>
      <c r="J236" s="235"/>
      <c r="K236" s="235"/>
      <c r="L236" s="240"/>
      <c r="M236" s="241"/>
      <c r="N236" s="242"/>
      <c r="O236" s="242"/>
      <c r="P236" s="242"/>
      <c r="Q236" s="242"/>
      <c r="R236" s="242"/>
      <c r="S236" s="242"/>
      <c r="T236" s="243"/>
      <c r="U236" s="13"/>
      <c r="V236" s="13"/>
      <c r="W236" s="13"/>
      <c r="X236" s="13"/>
      <c r="Y236" s="13"/>
      <c r="Z236" s="13"/>
      <c r="AA236" s="13"/>
      <c r="AB236" s="13"/>
      <c r="AC236" s="13"/>
      <c r="AD236" s="13"/>
      <c r="AE236" s="13"/>
      <c r="AT236" s="244" t="s">
        <v>141</v>
      </c>
      <c r="AU236" s="244" t="s">
        <v>85</v>
      </c>
      <c r="AV236" s="13" t="s">
        <v>83</v>
      </c>
      <c r="AW236" s="13" t="s">
        <v>32</v>
      </c>
      <c r="AX236" s="13" t="s">
        <v>75</v>
      </c>
      <c r="AY236" s="244" t="s">
        <v>133</v>
      </c>
    </row>
    <row r="237" s="14" customFormat="1">
      <c r="A237" s="14"/>
      <c r="B237" s="245"/>
      <c r="C237" s="246"/>
      <c r="D237" s="236" t="s">
        <v>141</v>
      </c>
      <c r="E237" s="247" t="s">
        <v>1</v>
      </c>
      <c r="F237" s="248" t="s">
        <v>1986</v>
      </c>
      <c r="G237" s="246"/>
      <c r="H237" s="249">
        <v>120.58</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141</v>
      </c>
      <c r="AU237" s="255" t="s">
        <v>85</v>
      </c>
      <c r="AV237" s="14" t="s">
        <v>85</v>
      </c>
      <c r="AW237" s="14" t="s">
        <v>32</v>
      </c>
      <c r="AX237" s="14" t="s">
        <v>83</v>
      </c>
      <c r="AY237" s="255" t="s">
        <v>133</v>
      </c>
    </row>
    <row r="238" s="2" customFormat="1" ht="24.15" customHeight="1">
      <c r="A238" s="39"/>
      <c r="B238" s="40"/>
      <c r="C238" s="220" t="s">
        <v>251</v>
      </c>
      <c r="D238" s="220" t="s">
        <v>135</v>
      </c>
      <c r="E238" s="221" t="s">
        <v>235</v>
      </c>
      <c r="F238" s="222" t="s">
        <v>236</v>
      </c>
      <c r="G238" s="223" t="s">
        <v>138</v>
      </c>
      <c r="H238" s="224">
        <v>1546.3499999999999</v>
      </c>
      <c r="I238" s="225"/>
      <c r="J238" s="226">
        <f>ROUND(I238*H238,2)</f>
        <v>0</v>
      </c>
      <c r="K238" s="227"/>
      <c r="L238" s="45"/>
      <c r="M238" s="228" t="s">
        <v>1</v>
      </c>
      <c r="N238" s="229" t="s">
        <v>40</v>
      </c>
      <c r="O238" s="92"/>
      <c r="P238" s="230">
        <f>O238*H238</f>
        <v>0</v>
      </c>
      <c r="Q238" s="230">
        <v>0.00058</v>
      </c>
      <c r="R238" s="230">
        <f>Q238*H238</f>
        <v>0.89688299999999999</v>
      </c>
      <c r="S238" s="230">
        <v>0</v>
      </c>
      <c r="T238" s="231">
        <f>S238*H238</f>
        <v>0</v>
      </c>
      <c r="U238" s="39"/>
      <c r="V238" s="39"/>
      <c r="W238" s="39"/>
      <c r="X238" s="39"/>
      <c r="Y238" s="39"/>
      <c r="Z238" s="39"/>
      <c r="AA238" s="39"/>
      <c r="AB238" s="39"/>
      <c r="AC238" s="39"/>
      <c r="AD238" s="39"/>
      <c r="AE238" s="39"/>
      <c r="AR238" s="232" t="s">
        <v>139</v>
      </c>
      <c r="AT238" s="232" t="s">
        <v>135</v>
      </c>
      <c r="AU238" s="232" t="s">
        <v>85</v>
      </c>
      <c r="AY238" s="18" t="s">
        <v>133</v>
      </c>
      <c r="BE238" s="233">
        <f>IF(N238="základní",J238,0)</f>
        <v>0</v>
      </c>
      <c r="BF238" s="233">
        <f>IF(N238="snížená",J238,0)</f>
        <v>0</v>
      </c>
      <c r="BG238" s="233">
        <f>IF(N238="zákl. přenesená",J238,0)</f>
        <v>0</v>
      </c>
      <c r="BH238" s="233">
        <f>IF(N238="sníž. přenesená",J238,0)</f>
        <v>0</v>
      </c>
      <c r="BI238" s="233">
        <f>IF(N238="nulová",J238,0)</f>
        <v>0</v>
      </c>
      <c r="BJ238" s="18" t="s">
        <v>83</v>
      </c>
      <c r="BK238" s="233">
        <f>ROUND(I238*H238,2)</f>
        <v>0</v>
      </c>
      <c r="BL238" s="18" t="s">
        <v>139</v>
      </c>
      <c r="BM238" s="232" t="s">
        <v>1999</v>
      </c>
    </row>
    <row r="239" s="14" customFormat="1">
      <c r="A239" s="14"/>
      <c r="B239" s="245"/>
      <c r="C239" s="246"/>
      <c r="D239" s="236" t="s">
        <v>141</v>
      </c>
      <c r="E239" s="247" t="s">
        <v>1</v>
      </c>
      <c r="F239" s="248" t="s">
        <v>2000</v>
      </c>
      <c r="G239" s="246"/>
      <c r="H239" s="249">
        <v>1546.3499999999999</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141</v>
      </c>
      <c r="AU239" s="255" t="s">
        <v>85</v>
      </c>
      <c r="AV239" s="14" t="s">
        <v>85</v>
      </c>
      <c r="AW239" s="14" t="s">
        <v>32</v>
      </c>
      <c r="AX239" s="14" t="s">
        <v>83</v>
      </c>
      <c r="AY239" s="255" t="s">
        <v>133</v>
      </c>
    </row>
    <row r="240" s="2" customFormat="1" ht="24.15" customHeight="1">
      <c r="A240" s="39"/>
      <c r="B240" s="40"/>
      <c r="C240" s="220" t="s">
        <v>257</v>
      </c>
      <c r="D240" s="220" t="s">
        <v>135</v>
      </c>
      <c r="E240" s="221" t="s">
        <v>242</v>
      </c>
      <c r="F240" s="222" t="s">
        <v>243</v>
      </c>
      <c r="G240" s="223" t="s">
        <v>138</v>
      </c>
      <c r="H240" s="224">
        <v>1546.3499999999999</v>
      </c>
      <c r="I240" s="225"/>
      <c r="J240" s="226">
        <f>ROUND(I240*H240,2)</f>
        <v>0</v>
      </c>
      <c r="K240" s="227"/>
      <c r="L240" s="45"/>
      <c r="M240" s="228" t="s">
        <v>1</v>
      </c>
      <c r="N240" s="229" t="s">
        <v>40</v>
      </c>
      <c r="O240" s="92"/>
      <c r="P240" s="230">
        <f>O240*H240</f>
        <v>0</v>
      </c>
      <c r="Q240" s="230">
        <v>0</v>
      </c>
      <c r="R240" s="230">
        <f>Q240*H240</f>
        <v>0</v>
      </c>
      <c r="S240" s="230">
        <v>0</v>
      </c>
      <c r="T240" s="231">
        <f>S240*H240</f>
        <v>0</v>
      </c>
      <c r="U240" s="39"/>
      <c r="V240" s="39"/>
      <c r="W240" s="39"/>
      <c r="X240" s="39"/>
      <c r="Y240" s="39"/>
      <c r="Z240" s="39"/>
      <c r="AA240" s="39"/>
      <c r="AB240" s="39"/>
      <c r="AC240" s="39"/>
      <c r="AD240" s="39"/>
      <c r="AE240" s="39"/>
      <c r="AR240" s="232" t="s">
        <v>139</v>
      </c>
      <c r="AT240" s="232" t="s">
        <v>135</v>
      </c>
      <c r="AU240" s="232" t="s">
        <v>85</v>
      </c>
      <c r="AY240" s="18" t="s">
        <v>133</v>
      </c>
      <c r="BE240" s="233">
        <f>IF(N240="základní",J240,0)</f>
        <v>0</v>
      </c>
      <c r="BF240" s="233">
        <f>IF(N240="snížená",J240,0)</f>
        <v>0</v>
      </c>
      <c r="BG240" s="233">
        <f>IF(N240="zákl. přenesená",J240,0)</f>
        <v>0</v>
      </c>
      <c r="BH240" s="233">
        <f>IF(N240="sníž. přenesená",J240,0)</f>
        <v>0</v>
      </c>
      <c r="BI240" s="233">
        <f>IF(N240="nulová",J240,0)</f>
        <v>0</v>
      </c>
      <c r="BJ240" s="18" t="s">
        <v>83</v>
      </c>
      <c r="BK240" s="233">
        <f>ROUND(I240*H240,2)</f>
        <v>0</v>
      </c>
      <c r="BL240" s="18" t="s">
        <v>139</v>
      </c>
      <c r="BM240" s="232" t="s">
        <v>2001</v>
      </c>
    </row>
    <row r="241" s="14" customFormat="1">
      <c r="A241" s="14"/>
      <c r="B241" s="245"/>
      <c r="C241" s="246"/>
      <c r="D241" s="236" t="s">
        <v>141</v>
      </c>
      <c r="E241" s="247" t="s">
        <v>1</v>
      </c>
      <c r="F241" s="248" t="s">
        <v>2002</v>
      </c>
      <c r="G241" s="246"/>
      <c r="H241" s="249">
        <v>1546.3499999999999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141</v>
      </c>
      <c r="AU241" s="255" t="s">
        <v>85</v>
      </c>
      <c r="AV241" s="14" t="s">
        <v>85</v>
      </c>
      <c r="AW241" s="14" t="s">
        <v>32</v>
      </c>
      <c r="AX241" s="14" t="s">
        <v>83</v>
      </c>
      <c r="AY241" s="255" t="s">
        <v>133</v>
      </c>
    </row>
    <row r="242" s="2" customFormat="1" ht="37.8" customHeight="1">
      <c r="A242" s="39"/>
      <c r="B242" s="40"/>
      <c r="C242" s="220" t="s">
        <v>263</v>
      </c>
      <c r="D242" s="220" t="s">
        <v>135</v>
      </c>
      <c r="E242" s="221" t="s">
        <v>947</v>
      </c>
      <c r="F242" s="222" t="s">
        <v>948</v>
      </c>
      <c r="G242" s="223" t="s">
        <v>203</v>
      </c>
      <c r="H242" s="224">
        <v>361.74000000000001</v>
      </c>
      <c r="I242" s="225"/>
      <c r="J242" s="226">
        <f>ROUND(I242*H242,2)</f>
        <v>0</v>
      </c>
      <c r="K242" s="227"/>
      <c r="L242" s="45"/>
      <c r="M242" s="228" t="s">
        <v>1</v>
      </c>
      <c r="N242" s="229" t="s">
        <v>40</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139</v>
      </c>
      <c r="AT242" s="232" t="s">
        <v>135</v>
      </c>
      <c r="AU242" s="232" t="s">
        <v>85</v>
      </c>
      <c r="AY242" s="18" t="s">
        <v>133</v>
      </c>
      <c r="BE242" s="233">
        <f>IF(N242="základní",J242,0)</f>
        <v>0</v>
      </c>
      <c r="BF242" s="233">
        <f>IF(N242="snížená",J242,0)</f>
        <v>0</v>
      </c>
      <c r="BG242" s="233">
        <f>IF(N242="zákl. přenesená",J242,0)</f>
        <v>0</v>
      </c>
      <c r="BH242" s="233">
        <f>IF(N242="sníž. přenesená",J242,0)</f>
        <v>0</v>
      </c>
      <c r="BI242" s="233">
        <f>IF(N242="nulová",J242,0)</f>
        <v>0</v>
      </c>
      <c r="BJ242" s="18" t="s">
        <v>83</v>
      </c>
      <c r="BK242" s="233">
        <f>ROUND(I242*H242,2)</f>
        <v>0</v>
      </c>
      <c r="BL242" s="18" t="s">
        <v>139</v>
      </c>
      <c r="BM242" s="232" t="s">
        <v>2003</v>
      </c>
    </row>
    <row r="243" s="14" customFormat="1">
      <c r="A243" s="14"/>
      <c r="B243" s="245"/>
      <c r="C243" s="246"/>
      <c r="D243" s="236" t="s">
        <v>141</v>
      </c>
      <c r="E243" s="247" t="s">
        <v>1</v>
      </c>
      <c r="F243" s="248" t="s">
        <v>2004</v>
      </c>
      <c r="G243" s="246"/>
      <c r="H243" s="249">
        <v>361.74000000000001</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141</v>
      </c>
      <c r="AU243" s="255" t="s">
        <v>85</v>
      </c>
      <c r="AV243" s="14" t="s">
        <v>85</v>
      </c>
      <c r="AW243" s="14" t="s">
        <v>32</v>
      </c>
      <c r="AX243" s="14" t="s">
        <v>83</v>
      </c>
      <c r="AY243" s="255" t="s">
        <v>133</v>
      </c>
    </row>
    <row r="244" s="2" customFormat="1" ht="37.8" customHeight="1">
      <c r="A244" s="39"/>
      <c r="B244" s="40"/>
      <c r="C244" s="220" t="s">
        <v>7</v>
      </c>
      <c r="D244" s="220" t="s">
        <v>135</v>
      </c>
      <c r="E244" s="221" t="s">
        <v>951</v>
      </c>
      <c r="F244" s="222" t="s">
        <v>952</v>
      </c>
      <c r="G244" s="223" t="s">
        <v>203</v>
      </c>
      <c r="H244" s="224">
        <v>321.54599999999999</v>
      </c>
      <c r="I244" s="225"/>
      <c r="J244" s="226">
        <f>ROUND(I244*H244,2)</f>
        <v>0</v>
      </c>
      <c r="K244" s="227"/>
      <c r="L244" s="45"/>
      <c r="M244" s="228" t="s">
        <v>1</v>
      </c>
      <c r="N244" s="229" t="s">
        <v>40</v>
      </c>
      <c r="O244" s="92"/>
      <c r="P244" s="230">
        <f>O244*H244</f>
        <v>0</v>
      </c>
      <c r="Q244" s="230">
        <v>0</v>
      </c>
      <c r="R244" s="230">
        <f>Q244*H244</f>
        <v>0</v>
      </c>
      <c r="S244" s="230">
        <v>0</v>
      </c>
      <c r="T244" s="231">
        <f>S244*H244</f>
        <v>0</v>
      </c>
      <c r="U244" s="39"/>
      <c r="V244" s="39"/>
      <c r="W244" s="39"/>
      <c r="X244" s="39"/>
      <c r="Y244" s="39"/>
      <c r="Z244" s="39"/>
      <c r="AA244" s="39"/>
      <c r="AB244" s="39"/>
      <c r="AC244" s="39"/>
      <c r="AD244" s="39"/>
      <c r="AE244" s="39"/>
      <c r="AR244" s="232" t="s">
        <v>139</v>
      </c>
      <c r="AT244" s="232" t="s">
        <v>135</v>
      </c>
      <c r="AU244" s="232" t="s">
        <v>85</v>
      </c>
      <c r="AY244" s="18" t="s">
        <v>133</v>
      </c>
      <c r="BE244" s="233">
        <f>IF(N244="základní",J244,0)</f>
        <v>0</v>
      </c>
      <c r="BF244" s="233">
        <f>IF(N244="snížená",J244,0)</f>
        <v>0</v>
      </c>
      <c r="BG244" s="233">
        <f>IF(N244="zákl. přenesená",J244,0)</f>
        <v>0</v>
      </c>
      <c r="BH244" s="233">
        <f>IF(N244="sníž. přenesená",J244,0)</f>
        <v>0</v>
      </c>
      <c r="BI244" s="233">
        <f>IF(N244="nulová",J244,0)</f>
        <v>0</v>
      </c>
      <c r="BJ244" s="18" t="s">
        <v>83</v>
      </c>
      <c r="BK244" s="233">
        <f>ROUND(I244*H244,2)</f>
        <v>0</v>
      </c>
      <c r="BL244" s="18" t="s">
        <v>139</v>
      </c>
      <c r="BM244" s="232" t="s">
        <v>2005</v>
      </c>
    </row>
    <row r="245" s="14" customFormat="1">
      <c r="A245" s="14"/>
      <c r="B245" s="245"/>
      <c r="C245" s="246"/>
      <c r="D245" s="236" t="s">
        <v>141</v>
      </c>
      <c r="E245" s="247" t="s">
        <v>1</v>
      </c>
      <c r="F245" s="248" t="s">
        <v>2006</v>
      </c>
      <c r="G245" s="246"/>
      <c r="H245" s="249">
        <v>321.54599999999999</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141</v>
      </c>
      <c r="AU245" s="255" t="s">
        <v>85</v>
      </c>
      <c r="AV245" s="14" t="s">
        <v>85</v>
      </c>
      <c r="AW245" s="14" t="s">
        <v>32</v>
      </c>
      <c r="AX245" s="14" t="s">
        <v>83</v>
      </c>
      <c r="AY245" s="255" t="s">
        <v>133</v>
      </c>
    </row>
    <row r="246" s="2" customFormat="1" ht="37.8" customHeight="1">
      <c r="A246" s="39"/>
      <c r="B246" s="40"/>
      <c r="C246" s="220" t="s">
        <v>272</v>
      </c>
      <c r="D246" s="220" t="s">
        <v>135</v>
      </c>
      <c r="E246" s="221" t="s">
        <v>264</v>
      </c>
      <c r="F246" s="222" t="s">
        <v>265</v>
      </c>
      <c r="G246" s="223" t="s">
        <v>203</v>
      </c>
      <c r="H246" s="224">
        <v>145.393</v>
      </c>
      <c r="I246" s="225"/>
      <c r="J246" s="226">
        <f>ROUND(I246*H246,2)</f>
        <v>0</v>
      </c>
      <c r="K246" s="227"/>
      <c r="L246" s="45"/>
      <c r="M246" s="228" t="s">
        <v>1</v>
      </c>
      <c r="N246" s="229" t="s">
        <v>40</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139</v>
      </c>
      <c r="AT246" s="232" t="s">
        <v>135</v>
      </c>
      <c r="AU246" s="232" t="s">
        <v>85</v>
      </c>
      <c r="AY246" s="18" t="s">
        <v>133</v>
      </c>
      <c r="BE246" s="233">
        <f>IF(N246="základní",J246,0)</f>
        <v>0</v>
      </c>
      <c r="BF246" s="233">
        <f>IF(N246="snížená",J246,0)</f>
        <v>0</v>
      </c>
      <c r="BG246" s="233">
        <f>IF(N246="zákl. přenesená",J246,0)</f>
        <v>0</v>
      </c>
      <c r="BH246" s="233">
        <f>IF(N246="sníž. přenesená",J246,0)</f>
        <v>0</v>
      </c>
      <c r="BI246" s="233">
        <f>IF(N246="nulová",J246,0)</f>
        <v>0</v>
      </c>
      <c r="BJ246" s="18" t="s">
        <v>83</v>
      </c>
      <c r="BK246" s="233">
        <f>ROUND(I246*H246,2)</f>
        <v>0</v>
      </c>
      <c r="BL246" s="18" t="s">
        <v>139</v>
      </c>
      <c r="BM246" s="232" t="s">
        <v>2007</v>
      </c>
    </row>
    <row r="247" s="13" customFormat="1">
      <c r="A247" s="13"/>
      <c r="B247" s="234"/>
      <c r="C247" s="235"/>
      <c r="D247" s="236" t="s">
        <v>141</v>
      </c>
      <c r="E247" s="237" t="s">
        <v>1</v>
      </c>
      <c r="F247" s="238" t="s">
        <v>960</v>
      </c>
      <c r="G247" s="235"/>
      <c r="H247" s="237" t="s">
        <v>1</v>
      </c>
      <c r="I247" s="239"/>
      <c r="J247" s="235"/>
      <c r="K247" s="235"/>
      <c r="L247" s="240"/>
      <c r="M247" s="241"/>
      <c r="N247" s="242"/>
      <c r="O247" s="242"/>
      <c r="P247" s="242"/>
      <c r="Q247" s="242"/>
      <c r="R247" s="242"/>
      <c r="S247" s="242"/>
      <c r="T247" s="243"/>
      <c r="U247" s="13"/>
      <c r="V247" s="13"/>
      <c r="W247" s="13"/>
      <c r="X247" s="13"/>
      <c r="Y247" s="13"/>
      <c r="Z247" s="13"/>
      <c r="AA247" s="13"/>
      <c r="AB247" s="13"/>
      <c r="AC247" s="13"/>
      <c r="AD247" s="13"/>
      <c r="AE247" s="13"/>
      <c r="AT247" s="244" t="s">
        <v>141</v>
      </c>
      <c r="AU247" s="244" t="s">
        <v>85</v>
      </c>
      <c r="AV247" s="13" t="s">
        <v>83</v>
      </c>
      <c r="AW247" s="13" t="s">
        <v>32</v>
      </c>
      <c r="AX247" s="13" t="s">
        <v>75</v>
      </c>
      <c r="AY247" s="244" t="s">
        <v>133</v>
      </c>
    </row>
    <row r="248" s="14" customFormat="1">
      <c r="A248" s="14"/>
      <c r="B248" s="245"/>
      <c r="C248" s="246"/>
      <c r="D248" s="236" t="s">
        <v>141</v>
      </c>
      <c r="E248" s="247" t="s">
        <v>1</v>
      </c>
      <c r="F248" s="248" t="s">
        <v>2008</v>
      </c>
      <c r="G248" s="246"/>
      <c r="H248" s="249">
        <v>145.393</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141</v>
      </c>
      <c r="AU248" s="255" t="s">
        <v>85</v>
      </c>
      <c r="AV248" s="14" t="s">
        <v>85</v>
      </c>
      <c r="AW248" s="14" t="s">
        <v>32</v>
      </c>
      <c r="AX248" s="14" t="s">
        <v>83</v>
      </c>
      <c r="AY248" s="255" t="s">
        <v>133</v>
      </c>
    </row>
    <row r="249" s="2" customFormat="1" ht="37.8" customHeight="1">
      <c r="A249" s="39"/>
      <c r="B249" s="40"/>
      <c r="C249" s="220" t="s">
        <v>280</v>
      </c>
      <c r="D249" s="220" t="s">
        <v>135</v>
      </c>
      <c r="E249" s="221" t="s">
        <v>268</v>
      </c>
      <c r="F249" s="222" t="s">
        <v>269</v>
      </c>
      <c r="G249" s="223" t="s">
        <v>203</v>
      </c>
      <c r="H249" s="224">
        <v>726.96500000000003</v>
      </c>
      <c r="I249" s="225"/>
      <c r="J249" s="226">
        <f>ROUND(I249*H249,2)</f>
        <v>0</v>
      </c>
      <c r="K249" s="227"/>
      <c r="L249" s="45"/>
      <c r="M249" s="228" t="s">
        <v>1</v>
      </c>
      <c r="N249" s="229" t="s">
        <v>40</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139</v>
      </c>
      <c r="AT249" s="232" t="s">
        <v>135</v>
      </c>
      <c r="AU249" s="232" t="s">
        <v>85</v>
      </c>
      <c r="AY249" s="18" t="s">
        <v>133</v>
      </c>
      <c r="BE249" s="233">
        <f>IF(N249="základní",J249,0)</f>
        <v>0</v>
      </c>
      <c r="BF249" s="233">
        <f>IF(N249="snížená",J249,0)</f>
        <v>0</v>
      </c>
      <c r="BG249" s="233">
        <f>IF(N249="zákl. přenesená",J249,0)</f>
        <v>0</v>
      </c>
      <c r="BH249" s="233">
        <f>IF(N249="sníž. přenesená",J249,0)</f>
        <v>0</v>
      </c>
      <c r="BI249" s="233">
        <f>IF(N249="nulová",J249,0)</f>
        <v>0</v>
      </c>
      <c r="BJ249" s="18" t="s">
        <v>83</v>
      </c>
      <c r="BK249" s="233">
        <f>ROUND(I249*H249,2)</f>
        <v>0</v>
      </c>
      <c r="BL249" s="18" t="s">
        <v>139</v>
      </c>
      <c r="BM249" s="232" t="s">
        <v>2009</v>
      </c>
    </row>
    <row r="250" s="13" customFormat="1">
      <c r="A250" s="13"/>
      <c r="B250" s="234"/>
      <c r="C250" s="235"/>
      <c r="D250" s="236" t="s">
        <v>141</v>
      </c>
      <c r="E250" s="237" t="s">
        <v>1</v>
      </c>
      <c r="F250" s="238" t="s">
        <v>960</v>
      </c>
      <c r="G250" s="235"/>
      <c r="H250" s="237" t="s">
        <v>1</v>
      </c>
      <c r="I250" s="239"/>
      <c r="J250" s="235"/>
      <c r="K250" s="235"/>
      <c r="L250" s="240"/>
      <c r="M250" s="241"/>
      <c r="N250" s="242"/>
      <c r="O250" s="242"/>
      <c r="P250" s="242"/>
      <c r="Q250" s="242"/>
      <c r="R250" s="242"/>
      <c r="S250" s="242"/>
      <c r="T250" s="243"/>
      <c r="U250" s="13"/>
      <c r="V250" s="13"/>
      <c r="W250" s="13"/>
      <c r="X250" s="13"/>
      <c r="Y250" s="13"/>
      <c r="Z250" s="13"/>
      <c r="AA250" s="13"/>
      <c r="AB250" s="13"/>
      <c r="AC250" s="13"/>
      <c r="AD250" s="13"/>
      <c r="AE250" s="13"/>
      <c r="AT250" s="244" t="s">
        <v>141</v>
      </c>
      <c r="AU250" s="244" t="s">
        <v>85</v>
      </c>
      <c r="AV250" s="13" t="s">
        <v>83</v>
      </c>
      <c r="AW250" s="13" t="s">
        <v>32</v>
      </c>
      <c r="AX250" s="13" t="s">
        <v>75</v>
      </c>
      <c r="AY250" s="244" t="s">
        <v>133</v>
      </c>
    </row>
    <row r="251" s="14" customFormat="1">
      <c r="A251" s="14"/>
      <c r="B251" s="245"/>
      <c r="C251" s="246"/>
      <c r="D251" s="236" t="s">
        <v>141</v>
      </c>
      <c r="E251" s="247" t="s">
        <v>1</v>
      </c>
      <c r="F251" s="248" t="s">
        <v>2010</v>
      </c>
      <c r="G251" s="246"/>
      <c r="H251" s="249">
        <v>726.96500000000003</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141</v>
      </c>
      <c r="AU251" s="255" t="s">
        <v>85</v>
      </c>
      <c r="AV251" s="14" t="s">
        <v>85</v>
      </c>
      <c r="AW251" s="14" t="s">
        <v>32</v>
      </c>
      <c r="AX251" s="14" t="s">
        <v>83</v>
      </c>
      <c r="AY251" s="255" t="s">
        <v>133</v>
      </c>
    </row>
    <row r="252" s="2" customFormat="1" ht="37.8" customHeight="1">
      <c r="A252" s="39"/>
      <c r="B252" s="40"/>
      <c r="C252" s="220" t="s">
        <v>286</v>
      </c>
      <c r="D252" s="220" t="s">
        <v>135</v>
      </c>
      <c r="E252" s="221" t="s">
        <v>1441</v>
      </c>
      <c r="F252" s="222" t="s">
        <v>1442</v>
      </c>
      <c r="G252" s="223" t="s">
        <v>203</v>
      </c>
      <c r="H252" s="224">
        <v>120.58</v>
      </c>
      <c r="I252" s="225"/>
      <c r="J252" s="226">
        <f>ROUND(I252*H252,2)</f>
        <v>0</v>
      </c>
      <c r="K252" s="227"/>
      <c r="L252" s="45"/>
      <c r="M252" s="228" t="s">
        <v>1</v>
      </c>
      <c r="N252" s="229" t="s">
        <v>40</v>
      </c>
      <c r="O252" s="92"/>
      <c r="P252" s="230">
        <f>O252*H252</f>
        <v>0</v>
      </c>
      <c r="Q252" s="230">
        <v>0</v>
      </c>
      <c r="R252" s="230">
        <f>Q252*H252</f>
        <v>0</v>
      </c>
      <c r="S252" s="230">
        <v>0</v>
      </c>
      <c r="T252" s="231">
        <f>S252*H252</f>
        <v>0</v>
      </c>
      <c r="U252" s="39"/>
      <c r="V252" s="39"/>
      <c r="W252" s="39"/>
      <c r="X252" s="39"/>
      <c r="Y252" s="39"/>
      <c r="Z252" s="39"/>
      <c r="AA252" s="39"/>
      <c r="AB252" s="39"/>
      <c r="AC252" s="39"/>
      <c r="AD252" s="39"/>
      <c r="AE252" s="39"/>
      <c r="AR252" s="232" t="s">
        <v>139</v>
      </c>
      <c r="AT252" s="232" t="s">
        <v>135</v>
      </c>
      <c r="AU252" s="232" t="s">
        <v>85</v>
      </c>
      <c r="AY252" s="18" t="s">
        <v>133</v>
      </c>
      <c r="BE252" s="233">
        <f>IF(N252="základní",J252,0)</f>
        <v>0</v>
      </c>
      <c r="BF252" s="233">
        <f>IF(N252="snížená",J252,0)</f>
        <v>0</v>
      </c>
      <c r="BG252" s="233">
        <f>IF(N252="zákl. přenesená",J252,0)</f>
        <v>0</v>
      </c>
      <c r="BH252" s="233">
        <f>IF(N252="sníž. přenesená",J252,0)</f>
        <v>0</v>
      </c>
      <c r="BI252" s="233">
        <f>IF(N252="nulová",J252,0)</f>
        <v>0</v>
      </c>
      <c r="BJ252" s="18" t="s">
        <v>83</v>
      </c>
      <c r="BK252" s="233">
        <f>ROUND(I252*H252,2)</f>
        <v>0</v>
      </c>
      <c r="BL252" s="18" t="s">
        <v>139</v>
      </c>
      <c r="BM252" s="232" t="s">
        <v>2011</v>
      </c>
    </row>
    <row r="253" s="13" customFormat="1">
      <c r="A253" s="13"/>
      <c r="B253" s="234"/>
      <c r="C253" s="235"/>
      <c r="D253" s="236" t="s">
        <v>141</v>
      </c>
      <c r="E253" s="237" t="s">
        <v>1</v>
      </c>
      <c r="F253" s="238" t="s">
        <v>960</v>
      </c>
      <c r="G253" s="235"/>
      <c r="H253" s="237" t="s">
        <v>1</v>
      </c>
      <c r="I253" s="239"/>
      <c r="J253" s="235"/>
      <c r="K253" s="235"/>
      <c r="L253" s="240"/>
      <c r="M253" s="241"/>
      <c r="N253" s="242"/>
      <c r="O253" s="242"/>
      <c r="P253" s="242"/>
      <c r="Q253" s="242"/>
      <c r="R253" s="242"/>
      <c r="S253" s="242"/>
      <c r="T253" s="243"/>
      <c r="U253" s="13"/>
      <c r="V253" s="13"/>
      <c r="W253" s="13"/>
      <c r="X253" s="13"/>
      <c r="Y253" s="13"/>
      <c r="Z253" s="13"/>
      <c r="AA253" s="13"/>
      <c r="AB253" s="13"/>
      <c r="AC253" s="13"/>
      <c r="AD253" s="13"/>
      <c r="AE253" s="13"/>
      <c r="AT253" s="244" t="s">
        <v>141</v>
      </c>
      <c r="AU253" s="244" t="s">
        <v>85</v>
      </c>
      <c r="AV253" s="13" t="s">
        <v>83</v>
      </c>
      <c r="AW253" s="13" t="s">
        <v>32</v>
      </c>
      <c r="AX253" s="13" t="s">
        <v>75</v>
      </c>
      <c r="AY253" s="244" t="s">
        <v>133</v>
      </c>
    </row>
    <row r="254" s="14" customFormat="1">
      <c r="A254" s="14"/>
      <c r="B254" s="245"/>
      <c r="C254" s="246"/>
      <c r="D254" s="236" t="s">
        <v>141</v>
      </c>
      <c r="E254" s="247" t="s">
        <v>1</v>
      </c>
      <c r="F254" s="248" t="s">
        <v>2012</v>
      </c>
      <c r="G254" s="246"/>
      <c r="H254" s="249">
        <v>120.58</v>
      </c>
      <c r="I254" s="250"/>
      <c r="J254" s="246"/>
      <c r="K254" s="246"/>
      <c r="L254" s="251"/>
      <c r="M254" s="252"/>
      <c r="N254" s="253"/>
      <c r="O254" s="253"/>
      <c r="P254" s="253"/>
      <c r="Q254" s="253"/>
      <c r="R254" s="253"/>
      <c r="S254" s="253"/>
      <c r="T254" s="254"/>
      <c r="U254" s="14"/>
      <c r="V254" s="14"/>
      <c r="W254" s="14"/>
      <c r="X254" s="14"/>
      <c r="Y254" s="14"/>
      <c r="Z254" s="14"/>
      <c r="AA254" s="14"/>
      <c r="AB254" s="14"/>
      <c r="AC254" s="14"/>
      <c r="AD254" s="14"/>
      <c r="AE254" s="14"/>
      <c r="AT254" s="255" t="s">
        <v>141</v>
      </c>
      <c r="AU254" s="255" t="s">
        <v>85</v>
      </c>
      <c r="AV254" s="14" t="s">
        <v>85</v>
      </c>
      <c r="AW254" s="14" t="s">
        <v>32</v>
      </c>
      <c r="AX254" s="14" t="s">
        <v>83</v>
      </c>
      <c r="AY254" s="255" t="s">
        <v>133</v>
      </c>
    </row>
    <row r="255" s="2" customFormat="1" ht="37.8" customHeight="1">
      <c r="A255" s="39"/>
      <c r="B255" s="40"/>
      <c r="C255" s="220" t="s">
        <v>292</v>
      </c>
      <c r="D255" s="220" t="s">
        <v>135</v>
      </c>
      <c r="E255" s="221" t="s">
        <v>1445</v>
      </c>
      <c r="F255" s="222" t="s">
        <v>1446</v>
      </c>
      <c r="G255" s="223" t="s">
        <v>203</v>
      </c>
      <c r="H255" s="224">
        <v>602.89999999999998</v>
      </c>
      <c r="I255" s="225"/>
      <c r="J255" s="226">
        <f>ROUND(I255*H255,2)</f>
        <v>0</v>
      </c>
      <c r="K255" s="227"/>
      <c r="L255" s="45"/>
      <c r="M255" s="228" t="s">
        <v>1</v>
      </c>
      <c r="N255" s="229" t="s">
        <v>40</v>
      </c>
      <c r="O255" s="92"/>
      <c r="P255" s="230">
        <f>O255*H255</f>
        <v>0</v>
      </c>
      <c r="Q255" s="230">
        <v>0</v>
      </c>
      <c r="R255" s="230">
        <f>Q255*H255</f>
        <v>0</v>
      </c>
      <c r="S255" s="230">
        <v>0</v>
      </c>
      <c r="T255" s="231">
        <f>S255*H255</f>
        <v>0</v>
      </c>
      <c r="U255" s="39"/>
      <c r="V255" s="39"/>
      <c r="W255" s="39"/>
      <c r="X255" s="39"/>
      <c r="Y255" s="39"/>
      <c r="Z255" s="39"/>
      <c r="AA255" s="39"/>
      <c r="AB255" s="39"/>
      <c r="AC255" s="39"/>
      <c r="AD255" s="39"/>
      <c r="AE255" s="39"/>
      <c r="AR255" s="232" t="s">
        <v>139</v>
      </c>
      <c r="AT255" s="232" t="s">
        <v>135</v>
      </c>
      <c r="AU255" s="232" t="s">
        <v>85</v>
      </c>
      <c r="AY255" s="18" t="s">
        <v>133</v>
      </c>
      <c r="BE255" s="233">
        <f>IF(N255="základní",J255,0)</f>
        <v>0</v>
      </c>
      <c r="BF255" s="233">
        <f>IF(N255="snížená",J255,0)</f>
        <v>0</v>
      </c>
      <c r="BG255" s="233">
        <f>IF(N255="zákl. přenesená",J255,0)</f>
        <v>0</v>
      </c>
      <c r="BH255" s="233">
        <f>IF(N255="sníž. přenesená",J255,0)</f>
        <v>0</v>
      </c>
      <c r="BI255" s="233">
        <f>IF(N255="nulová",J255,0)</f>
        <v>0</v>
      </c>
      <c r="BJ255" s="18" t="s">
        <v>83</v>
      </c>
      <c r="BK255" s="233">
        <f>ROUND(I255*H255,2)</f>
        <v>0</v>
      </c>
      <c r="BL255" s="18" t="s">
        <v>139</v>
      </c>
      <c r="BM255" s="232" t="s">
        <v>2013</v>
      </c>
    </row>
    <row r="256" s="13" customFormat="1">
      <c r="A256" s="13"/>
      <c r="B256" s="234"/>
      <c r="C256" s="235"/>
      <c r="D256" s="236" t="s">
        <v>141</v>
      </c>
      <c r="E256" s="237" t="s">
        <v>1</v>
      </c>
      <c r="F256" s="238" t="s">
        <v>960</v>
      </c>
      <c r="G256" s="235"/>
      <c r="H256" s="237" t="s">
        <v>1</v>
      </c>
      <c r="I256" s="239"/>
      <c r="J256" s="235"/>
      <c r="K256" s="235"/>
      <c r="L256" s="240"/>
      <c r="M256" s="241"/>
      <c r="N256" s="242"/>
      <c r="O256" s="242"/>
      <c r="P256" s="242"/>
      <c r="Q256" s="242"/>
      <c r="R256" s="242"/>
      <c r="S256" s="242"/>
      <c r="T256" s="243"/>
      <c r="U256" s="13"/>
      <c r="V256" s="13"/>
      <c r="W256" s="13"/>
      <c r="X256" s="13"/>
      <c r="Y256" s="13"/>
      <c r="Z256" s="13"/>
      <c r="AA256" s="13"/>
      <c r="AB256" s="13"/>
      <c r="AC256" s="13"/>
      <c r="AD256" s="13"/>
      <c r="AE256" s="13"/>
      <c r="AT256" s="244" t="s">
        <v>141</v>
      </c>
      <c r="AU256" s="244" t="s">
        <v>85</v>
      </c>
      <c r="AV256" s="13" t="s">
        <v>83</v>
      </c>
      <c r="AW256" s="13" t="s">
        <v>32</v>
      </c>
      <c r="AX256" s="13" t="s">
        <v>75</v>
      </c>
      <c r="AY256" s="244" t="s">
        <v>133</v>
      </c>
    </row>
    <row r="257" s="14" customFormat="1">
      <c r="A257" s="14"/>
      <c r="B257" s="245"/>
      <c r="C257" s="246"/>
      <c r="D257" s="236" t="s">
        <v>141</v>
      </c>
      <c r="E257" s="247" t="s">
        <v>1</v>
      </c>
      <c r="F257" s="248" t="s">
        <v>2014</v>
      </c>
      <c r="G257" s="246"/>
      <c r="H257" s="249">
        <v>602.89999999999998</v>
      </c>
      <c r="I257" s="250"/>
      <c r="J257" s="246"/>
      <c r="K257" s="246"/>
      <c r="L257" s="251"/>
      <c r="M257" s="252"/>
      <c r="N257" s="253"/>
      <c r="O257" s="253"/>
      <c r="P257" s="253"/>
      <c r="Q257" s="253"/>
      <c r="R257" s="253"/>
      <c r="S257" s="253"/>
      <c r="T257" s="254"/>
      <c r="U257" s="14"/>
      <c r="V257" s="14"/>
      <c r="W257" s="14"/>
      <c r="X257" s="14"/>
      <c r="Y257" s="14"/>
      <c r="Z257" s="14"/>
      <c r="AA257" s="14"/>
      <c r="AB257" s="14"/>
      <c r="AC257" s="14"/>
      <c r="AD257" s="14"/>
      <c r="AE257" s="14"/>
      <c r="AT257" s="255" t="s">
        <v>141</v>
      </c>
      <c r="AU257" s="255" t="s">
        <v>85</v>
      </c>
      <c r="AV257" s="14" t="s">
        <v>85</v>
      </c>
      <c r="AW257" s="14" t="s">
        <v>32</v>
      </c>
      <c r="AX257" s="14" t="s">
        <v>83</v>
      </c>
      <c r="AY257" s="255" t="s">
        <v>133</v>
      </c>
    </row>
    <row r="258" s="2" customFormat="1" ht="24.15" customHeight="1">
      <c r="A258" s="39"/>
      <c r="B258" s="40"/>
      <c r="C258" s="220" t="s">
        <v>299</v>
      </c>
      <c r="D258" s="220" t="s">
        <v>135</v>
      </c>
      <c r="E258" s="221" t="s">
        <v>273</v>
      </c>
      <c r="F258" s="222" t="s">
        <v>274</v>
      </c>
      <c r="G258" s="223" t="s">
        <v>203</v>
      </c>
      <c r="H258" s="224">
        <v>723.48000000000002</v>
      </c>
      <c r="I258" s="225"/>
      <c r="J258" s="226">
        <f>ROUND(I258*H258,2)</f>
        <v>0</v>
      </c>
      <c r="K258" s="227"/>
      <c r="L258" s="45"/>
      <c r="M258" s="228" t="s">
        <v>1</v>
      </c>
      <c r="N258" s="229" t="s">
        <v>40</v>
      </c>
      <c r="O258" s="92"/>
      <c r="P258" s="230">
        <f>O258*H258</f>
        <v>0</v>
      </c>
      <c r="Q258" s="230">
        <v>0</v>
      </c>
      <c r="R258" s="230">
        <f>Q258*H258</f>
        <v>0</v>
      </c>
      <c r="S258" s="230">
        <v>0</v>
      </c>
      <c r="T258" s="231">
        <f>S258*H258</f>
        <v>0</v>
      </c>
      <c r="U258" s="39"/>
      <c r="V258" s="39"/>
      <c r="W258" s="39"/>
      <c r="X258" s="39"/>
      <c r="Y258" s="39"/>
      <c r="Z258" s="39"/>
      <c r="AA258" s="39"/>
      <c r="AB258" s="39"/>
      <c r="AC258" s="39"/>
      <c r="AD258" s="39"/>
      <c r="AE258" s="39"/>
      <c r="AR258" s="232" t="s">
        <v>139</v>
      </c>
      <c r="AT258" s="232" t="s">
        <v>135</v>
      </c>
      <c r="AU258" s="232" t="s">
        <v>85</v>
      </c>
      <c r="AY258" s="18" t="s">
        <v>133</v>
      </c>
      <c r="BE258" s="233">
        <f>IF(N258="základní",J258,0)</f>
        <v>0</v>
      </c>
      <c r="BF258" s="233">
        <f>IF(N258="snížená",J258,0)</f>
        <v>0</v>
      </c>
      <c r="BG258" s="233">
        <f>IF(N258="zákl. přenesená",J258,0)</f>
        <v>0</v>
      </c>
      <c r="BH258" s="233">
        <f>IF(N258="sníž. přenesená",J258,0)</f>
        <v>0</v>
      </c>
      <c r="BI258" s="233">
        <f>IF(N258="nulová",J258,0)</f>
        <v>0</v>
      </c>
      <c r="BJ258" s="18" t="s">
        <v>83</v>
      </c>
      <c r="BK258" s="233">
        <f>ROUND(I258*H258,2)</f>
        <v>0</v>
      </c>
      <c r="BL258" s="18" t="s">
        <v>139</v>
      </c>
      <c r="BM258" s="232" t="s">
        <v>2015</v>
      </c>
    </row>
    <row r="259" s="13" customFormat="1">
      <c r="A259" s="13"/>
      <c r="B259" s="234"/>
      <c r="C259" s="235"/>
      <c r="D259" s="236" t="s">
        <v>141</v>
      </c>
      <c r="E259" s="237" t="s">
        <v>1</v>
      </c>
      <c r="F259" s="238" t="s">
        <v>2016</v>
      </c>
      <c r="G259" s="235"/>
      <c r="H259" s="237" t="s">
        <v>1</v>
      </c>
      <c r="I259" s="239"/>
      <c r="J259" s="235"/>
      <c r="K259" s="235"/>
      <c r="L259" s="240"/>
      <c r="M259" s="241"/>
      <c r="N259" s="242"/>
      <c r="O259" s="242"/>
      <c r="P259" s="242"/>
      <c r="Q259" s="242"/>
      <c r="R259" s="242"/>
      <c r="S259" s="242"/>
      <c r="T259" s="243"/>
      <c r="U259" s="13"/>
      <c r="V259" s="13"/>
      <c r="W259" s="13"/>
      <c r="X259" s="13"/>
      <c r="Y259" s="13"/>
      <c r="Z259" s="13"/>
      <c r="AA259" s="13"/>
      <c r="AB259" s="13"/>
      <c r="AC259" s="13"/>
      <c r="AD259" s="13"/>
      <c r="AE259" s="13"/>
      <c r="AT259" s="244" t="s">
        <v>141</v>
      </c>
      <c r="AU259" s="244" t="s">
        <v>85</v>
      </c>
      <c r="AV259" s="13" t="s">
        <v>83</v>
      </c>
      <c r="AW259" s="13" t="s">
        <v>32</v>
      </c>
      <c r="AX259" s="13" t="s">
        <v>75</v>
      </c>
      <c r="AY259" s="244" t="s">
        <v>133</v>
      </c>
    </row>
    <row r="260" s="14" customFormat="1">
      <c r="A260" s="14"/>
      <c r="B260" s="245"/>
      <c r="C260" s="246"/>
      <c r="D260" s="236" t="s">
        <v>141</v>
      </c>
      <c r="E260" s="247" t="s">
        <v>1</v>
      </c>
      <c r="F260" s="248" t="s">
        <v>2017</v>
      </c>
      <c r="G260" s="246"/>
      <c r="H260" s="249">
        <v>723.48000000000002</v>
      </c>
      <c r="I260" s="250"/>
      <c r="J260" s="246"/>
      <c r="K260" s="246"/>
      <c r="L260" s="251"/>
      <c r="M260" s="252"/>
      <c r="N260" s="253"/>
      <c r="O260" s="253"/>
      <c r="P260" s="253"/>
      <c r="Q260" s="253"/>
      <c r="R260" s="253"/>
      <c r="S260" s="253"/>
      <c r="T260" s="254"/>
      <c r="U260" s="14"/>
      <c r="V260" s="14"/>
      <c r="W260" s="14"/>
      <c r="X260" s="14"/>
      <c r="Y260" s="14"/>
      <c r="Z260" s="14"/>
      <c r="AA260" s="14"/>
      <c r="AB260" s="14"/>
      <c r="AC260" s="14"/>
      <c r="AD260" s="14"/>
      <c r="AE260" s="14"/>
      <c r="AT260" s="255" t="s">
        <v>141</v>
      </c>
      <c r="AU260" s="255" t="s">
        <v>85</v>
      </c>
      <c r="AV260" s="14" t="s">
        <v>85</v>
      </c>
      <c r="AW260" s="14" t="s">
        <v>32</v>
      </c>
      <c r="AX260" s="14" t="s">
        <v>83</v>
      </c>
      <c r="AY260" s="255" t="s">
        <v>133</v>
      </c>
    </row>
    <row r="261" s="2" customFormat="1" ht="24.15" customHeight="1">
      <c r="A261" s="39"/>
      <c r="B261" s="40"/>
      <c r="C261" s="220" t="s">
        <v>304</v>
      </c>
      <c r="D261" s="220" t="s">
        <v>135</v>
      </c>
      <c r="E261" s="221" t="s">
        <v>281</v>
      </c>
      <c r="F261" s="222" t="s">
        <v>282</v>
      </c>
      <c r="G261" s="223" t="s">
        <v>203</v>
      </c>
      <c r="H261" s="224">
        <v>844.05799999999999</v>
      </c>
      <c r="I261" s="225"/>
      <c r="J261" s="226">
        <f>ROUND(I261*H261,2)</f>
        <v>0</v>
      </c>
      <c r="K261" s="227"/>
      <c r="L261" s="45"/>
      <c r="M261" s="228" t="s">
        <v>1</v>
      </c>
      <c r="N261" s="229" t="s">
        <v>40</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139</v>
      </c>
      <c r="AT261" s="232" t="s">
        <v>135</v>
      </c>
      <c r="AU261" s="232" t="s">
        <v>85</v>
      </c>
      <c r="AY261" s="18" t="s">
        <v>133</v>
      </c>
      <c r="BE261" s="233">
        <f>IF(N261="základní",J261,0)</f>
        <v>0</v>
      </c>
      <c r="BF261" s="233">
        <f>IF(N261="snížená",J261,0)</f>
        <v>0</v>
      </c>
      <c r="BG261" s="233">
        <f>IF(N261="zákl. přenesená",J261,0)</f>
        <v>0</v>
      </c>
      <c r="BH261" s="233">
        <f>IF(N261="sníž. přenesená",J261,0)</f>
        <v>0</v>
      </c>
      <c r="BI261" s="233">
        <f>IF(N261="nulová",J261,0)</f>
        <v>0</v>
      </c>
      <c r="BJ261" s="18" t="s">
        <v>83</v>
      </c>
      <c r="BK261" s="233">
        <f>ROUND(I261*H261,2)</f>
        <v>0</v>
      </c>
      <c r="BL261" s="18" t="s">
        <v>139</v>
      </c>
      <c r="BM261" s="232" t="s">
        <v>2018</v>
      </c>
    </row>
    <row r="262" s="13" customFormat="1">
      <c r="A262" s="13"/>
      <c r="B262" s="234"/>
      <c r="C262" s="235"/>
      <c r="D262" s="236" t="s">
        <v>141</v>
      </c>
      <c r="E262" s="237" t="s">
        <v>1</v>
      </c>
      <c r="F262" s="238" t="s">
        <v>2019</v>
      </c>
      <c r="G262" s="235"/>
      <c r="H262" s="237" t="s">
        <v>1</v>
      </c>
      <c r="I262" s="239"/>
      <c r="J262" s="235"/>
      <c r="K262" s="235"/>
      <c r="L262" s="240"/>
      <c r="M262" s="241"/>
      <c r="N262" s="242"/>
      <c r="O262" s="242"/>
      <c r="P262" s="242"/>
      <c r="Q262" s="242"/>
      <c r="R262" s="242"/>
      <c r="S262" s="242"/>
      <c r="T262" s="243"/>
      <c r="U262" s="13"/>
      <c r="V262" s="13"/>
      <c r="W262" s="13"/>
      <c r="X262" s="13"/>
      <c r="Y262" s="13"/>
      <c r="Z262" s="13"/>
      <c r="AA262" s="13"/>
      <c r="AB262" s="13"/>
      <c r="AC262" s="13"/>
      <c r="AD262" s="13"/>
      <c r="AE262" s="13"/>
      <c r="AT262" s="244" t="s">
        <v>141</v>
      </c>
      <c r="AU262" s="244" t="s">
        <v>85</v>
      </c>
      <c r="AV262" s="13" t="s">
        <v>83</v>
      </c>
      <c r="AW262" s="13" t="s">
        <v>32</v>
      </c>
      <c r="AX262" s="13" t="s">
        <v>75</v>
      </c>
      <c r="AY262" s="244" t="s">
        <v>133</v>
      </c>
    </row>
    <row r="263" s="14" customFormat="1">
      <c r="A263" s="14"/>
      <c r="B263" s="245"/>
      <c r="C263" s="246"/>
      <c r="D263" s="236" t="s">
        <v>141</v>
      </c>
      <c r="E263" s="247" t="s">
        <v>1</v>
      </c>
      <c r="F263" s="248" t="s">
        <v>2020</v>
      </c>
      <c r="G263" s="246"/>
      <c r="H263" s="249">
        <v>578.08500000000004</v>
      </c>
      <c r="I263" s="250"/>
      <c r="J263" s="246"/>
      <c r="K263" s="246"/>
      <c r="L263" s="251"/>
      <c r="M263" s="252"/>
      <c r="N263" s="253"/>
      <c r="O263" s="253"/>
      <c r="P263" s="253"/>
      <c r="Q263" s="253"/>
      <c r="R263" s="253"/>
      <c r="S263" s="253"/>
      <c r="T263" s="254"/>
      <c r="U263" s="14"/>
      <c r="V263" s="14"/>
      <c r="W263" s="14"/>
      <c r="X263" s="14"/>
      <c r="Y263" s="14"/>
      <c r="Z263" s="14"/>
      <c r="AA263" s="14"/>
      <c r="AB263" s="14"/>
      <c r="AC263" s="14"/>
      <c r="AD263" s="14"/>
      <c r="AE263" s="14"/>
      <c r="AT263" s="255" t="s">
        <v>141</v>
      </c>
      <c r="AU263" s="255" t="s">
        <v>85</v>
      </c>
      <c r="AV263" s="14" t="s">
        <v>85</v>
      </c>
      <c r="AW263" s="14" t="s">
        <v>32</v>
      </c>
      <c r="AX263" s="14" t="s">
        <v>75</v>
      </c>
      <c r="AY263" s="255" t="s">
        <v>133</v>
      </c>
    </row>
    <row r="264" s="13" customFormat="1">
      <c r="A264" s="13"/>
      <c r="B264" s="234"/>
      <c r="C264" s="235"/>
      <c r="D264" s="236" t="s">
        <v>141</v>
      </c>
      <c r="E264" s="237" t="s">
        <v>1</v>
      </c>
      <c r="F264" s="238" t="s">
        <v>2021</v>
      </c>
      <c r="G264" s="235"/>
      <c r="H264" s="237" t="s">
        <v>1</v>
      </c>
      <c r="I264" s="239"/>
      <c r="J264" s="235"/>
      <c r="K264" s="235"/>
      <c r="L264" s="240"/>
      <c r="M264" s="241"/>
      <c r="N264" s="242"/>
      <c r="O264" s="242"/>
      <c r="P264" s="242"/>
      <c r="Q264" s="242"/>
      <c r="R264" s="242"/>
      <c r="S264" s="242"/>
      <c r="T264" s="243"/>
      <c r="U264" s="13"/>
      <c r="V264" s="13"/>
      <c r="W264" s="13"/>
      <c r="X264" s="13"/>
      <c r="Y264" s="13"/>
      <c r="Z264" s="13"/>
      <c r="AA264" s="13"/>
      <c r="AB264" s="13"/>
      <c r="AC264" s="13"/>
      <c r="AD264" s="13"/>
      <c r="AE264" s="13"/>
      <c r="AT264" s="244" t="s">
        <v>141</v>
      </c>
      <c r="AU264" s="244" t="s">
        <v>85</v>
      </c>
      <c r="AV264" s="13" t="s">
        <v>83</v>
      </c>
      <c r="AW264" s="13" t="s">
        <v>32</v>
      </c>
      <c r="AX264" s="13" t="s">
        <v>75</v>
      </c>
      <c r="AY264" s="244" t="s">
        <v>133</v>
      </c>
    </row>
    <row r="265" s="14" customFormat="1">
      <c r="A265" s="14"/>
      <c r="B265" s="245"/>
      <c r="C265" s="246"/>
      <c r="D265" s="236" t="s">
        <v>141</v>
      </c>
      <c r="E265" s="247" t="s">
        <v>1</v>
      </c>
      <c r="F265" s="248" t="s">
        <v>2022</v>
      </c>
      <c r="G265" s="246"/>
      <c r="H265" s="249">
        <v>265.97300000000001</v>
      </c>
      <c r="I265" s="250"/>
      <c r="J265" s="246"/>
      <c r="K265" s="246"/>
      <c r="L265" s="251"/>
      <c r="M265" s="252"/>
      <c r="N265" s="253"/>
      <c r="O265" s="253"/>
      <c r="P265" s="253"/>
      <c r="Q265" s="253"/>
      <c r="R265" s="253"/>
      <c r="S265" s="253"/>
      <c r="T265" s="254"/>
      <c r="U265" s="14"/>
      <c r="V265" s="14"/>
      <c r="W265" s="14"/>
      <c r="X265" s="14"/>
      <c r="Y265" s="14"/>
      <c r="Z265" s="14"/>
      <c r="AA265" s="14"/>
      <c r="AB265" s="14"/>
      <c r="AC265" s="14"/>
      <c r="AD265" s="14"/>
      <c r="AE265" s="14"/>
      <c r="AT265" s="255" t="s">
        <v>141</v>
      </c>
      <c r="AU265" s="255" t="s">
        <v>85</v>
      </c>
      <c r="AV265" s="14" t="s">
        <v>85</v>
      </c>
      <c r="AW265" s="14" t="s">
        <v>32</v>
      </c>
      <c r="AX265" s="14" t="s">
        <v>75</v>
      </c>
      <c r="AY265" s="255" t="s">
        <v>133</v>
      </c>
    </row>
    <row r="266" s="15" customFormat="1">
      <c r="A266" s="15"/>
      <c r="B266" s="256"/>
      <c r="C266" s="257"/>
      <c r="D266" s="236" t="s">
        <v>141</v>
      </c>
      <c r="E266" s="258" t="s">
        <v>1</v>
      </c>
      <c r="F266" s="259" t="s">
        <v>152</v>
      </c>
      <c r="G266" s="257"/>
      <c r="H266" s="260">
        <v>844.05799999999999</v>
      </c>
      <c r="I266" s="261"/>
      <c r="J266" s="257"/>
      <c r="K266" s="257"/>
      <c r="L266" s="262"/>
      <c r="M266" s="263"/>
      <c r="N266" s="264"/>
      <c r="O266" s="264"/>
      <c r="P266" s="264"/>
      <c r="Q266" s="264"/>
      <c r="R266" s="264"/>
      <c r="S266" s="264"/>
      <c r="T266" s="265"/>
      <c r="U266" s="15"/>
      <c r="V266" s="15"/>
      <c r="W266" s="15"/>
      <c r="X266" s="15"/>
      <c r="Y266" s="15"/>
      <c r="Z266" s="15"/>
      <c r="AA266" s="15"/>
      <c r="AB266" s="15"/>
      <c r="AC266" s="15"/>
      <c r="AD266" s="15"/>
      <c r="AE266" s="15"/>
      <c r="AT266" s="266" t="s">
        <v>141</v>
      </c>
      <c r="AU266" s="266" t="s">
        <v>85</v>
      </c>
      <c r="AV266" s="15" t="s">
        <v>139</v>
      </c>
      <c r="AW266" s="15" t="s">
        <v>32</v>
      </c>
      <c r="AX266" s="15" t="s">
        <v>83</v>
      </c>
      <c r="AY266" s="266" t="s">
        <v>133</v>
      </c>
    </row>
    <row r="267" s="2" customFormat="1" ht="24.15" customHeight="1">
      <c r="A267" s="39"/>
      <c r="B267" s="40"/>
      <c r="C267" s="220" t="s">
        <v>311</v>
      </c>
      <c r="D267" s="220" t="s">
        <v>135</v>
      </c>
      <c r="E267" s="221" t="s">
        <v>1457</v>
      </c>
      <c r="F267" s="222" t="s">
        <v>1458</v>
      </c>
      <c r="G267" s="223" t="s">
        <v>203</v>
      </c>
      <c r="H267" s="224">
        <v>241.16</v>
      </c>
      <c r="I267" s="225"/>
      <c r="J267" s="226">
        <f>ROUND(I267*H267,2)</f>
        <v>0</v>
      </c>
      <c r="K267" s="227"/>
      <c r="L267" s="45"/>
      <c r="M267" s="228" t="s">
        <v>1</v>
      </c>
      <c r="N267" s="229" t="s">
        <v>40</v>
      </c>
      <c r="O267" s="92"/>
      <c r="P267" s="230">
        <f>O267*H267</f>
        <v>0</v>
      </c>
      <c r="Q267" s="230">
        <v>0</v>
      </c>
      <c r="R267" s="230">
        <f>Q267*H267</f>
        <v>0</v>
      </c>
      <c r="S267" s="230">
        <v>0</v>
      </c>
      <c r="T267" s="231">
        <f>S267*H267</f>
        <v>0</v>
      </c>
      <c r="U267" s="39"/>
      <c r="V267" s="39"/>
      <c r="W267" s="39"/>
      <c r="X267" s="39"/>
      <c r="Y267" s="39"/>
      <c r="Z267" s="39"/>
      <c r="AA267" s="39"/>
      <c r="AB267" s="39"/>
      <c r="AC267" s="39"/>
      <c r="AD267" s="39"/>
      <c r="AE267" s="39"/>
      <c r="AR267" s="232" t="s">
        <v>139</v>
      </c>
      <c r="AT267" s="232" t="s">
        <v>135</v>
      </c>
      <c r="AU267" s="232" t="s">
        <v>85</v>
      </c>
      <c r="AY267" s="18" t="s">
        <v>133</v>
      </c>
      <c r="BE267" s="233">
        <f>IF(N267="základní",J267,0)</f>
        <v>0</v>
      </c>
      <c r="BF267" s="233">
        <f>IF(N267="snížená",J267,0)</f>
        <v>0</v>
      </c>
      <c r="BG267" s="233">
        <f>IF(N267="zákl. přenesená",J267,0)</f>
        <v>0</v>
      </c>
      <c r="BH267" s="233">
        <f>IF(N267="sníž. přenesená",J267,0)</f>
        <v>0</v>
      </c>
      <c r="BI267" s="233">
        <f>IF(N267="nulová",J267,0)</f>
        <v>0</v>
      </c>
      <c r="BJ267" s="18" t="s">
        <v>83</v>
      </c>
      <c r="BK267" s="233">
        <f>ROUND(I267*H267,2)</f>
        <v>0</v>
      </c>
      <c r="BL267" s="18" t="s">
        <v>139</v>
      </c>
      <c r="BM267" s="232" t="s">
        <v>2023</v>
      </c>
    </row>
    <row r="268" s="13" customFormat="1">
      <c r="A268" s="13"/>
      <c r="B268" s="234"/>
      <c r="C268" s="235"/>
      <c r="D268" s="236" t="s">
        <v>141</v>
      </c>
      <c r="E268" s="237" t="s">
        <v>1</v>
      </c>
      <c r="F268" s="238" t="s">
        <v>2024</v>
      </c>
      <c r="G268" s="235"/>
      <c r="H268" s="237" t="s">
        <v>1</v>
      </c>
      <c r="I268" s="239"/>
      <c r="J268" s="235"/>
      <c r="K268" s="235"/>
      <c r="L268" s="240"/>
      <c r="M268" s="241"/>
      <c r="N268" s="242"/>
      <c r="O268" s="242"/>
      <c r="P268" s="242"/>
      <c r="Q268" s="242"/>
      <c r="R268" s="242"/>
      <c r="S268" s="242"/>
      <c r="T268" s="243"/>
      <c r="U268" s="13"/>
      <c r="V268" s="13"/>
      <c r="W268" s="13"/>
      <c r="X268" s="13"/>
      <c r="Y268" s="13"/>
      <c r="Z268" s="13"/>
      <c r="AA268" s="13"/>
      <c r="AB268" s="13"/>
      <c r="AC268" s="13"/>
      <c r="AD268" s="13"/>
      <c r="AE268" s="13"/>
      <c r="AT268" s="244" t="s">
        <v>141</v>
      </c>
      <c r="AU268" s="244" t="s">
        <v>85</v>
      </c>
      <c r="AV268" s="13" t="s">
        <v>83</v>
      </c>
      <c r="AW268" s="13" t="s">
        <v>32</v>
      </c>
      <c r="AX268" s="13" t="s">
        <v>75</v>
      </c>
      <c r="AY268" s="244" t="s">
        <v>133</v>
      </c>
    </row>
    <row r="269" s="14" customFormat="1">
      <c r="A269" s="14"/>
      <c r="B269" s="245"/>
      <c r="C269" s="246"/>
      <c r="D269" s="236" t="s">
        <v>141</v>
      </c>
      <c r="E269" s="247" t="s">
        <v>1</v>
      </c>
      <c r="F269" s="248" t="s">
        <v>2025</v>
      </c>
      <c r="G269" s="246"/>
      <c r="H269" s="249">
        <v>241.16</v>
      </c>
      <c r="I269" s="250"/>
      <c r="J269" s="246"/>
      <c r="K269" s="246"/>
      <c r="L269" s="251"/>
      <c r="M269" s="252"/>
      <c r="N269" s="253"/>
      <c r="O269" s="253"/>
      <c r="P269" s="253"/>
      <c r="Q269" s="253"/>
      <c r="R269" s="253"/>
      <c r="S269" s="253"/>
      <c r="T269" s="254"/>
      <c r="U269" s="14"/>
      <c r="V269" s="14"/>
      <c r="W269" s="14"/>
      <c r="X269" s="14"/>
      <c r="Y269" s="14"/>
      <c r="Z269" s="14"/>
      <c r="AA269" s="14"/>
      <c r="AB269" s="14"/>
      <c r="AC269" s="14"/>
      <c r="AD269" s="14"/>
      <c r="AE269" s="14"/>
      <c r="AT269" s="255" t="s">
        <v>141</v>
      </c>
      <c r="AU269" s="255" t="s">
        <v>85</v>
      </c>
      <c r="AV269" s="14" t="s">
        <v>85</v>
      </c>
      <c r="AW269" s="14" t="s">
        <v>32</v>
      </c>
      <c r="AX269" s="14" t="s">
        <v>83</v>
      </c>
      <c r="AY269" s="255" t="s">
        <v>133</v>
      </c>
    </row>
    <row r="270" s="2" customFormat="1" ht="24.15" customHeight="1">
      <c r="A270" s="39"/>
      <c r="B270" s="40"/>
      <c r="C270" s="220" t="s">
        <v>318</v>
      </c>
      <c r="D270" s="220" t="s">
        <v>135</v>
      </c>
      <c r="E270" s="221" t="s">
        <v>293</v>
      </c>
      <c r="F270" s="222" t="s">
        <v>294</v>
      </c>
      <c r="G270" s="223" t="s">
        <v>295</v>
      </c>
      <c r="H270" s="224">
        <v>505.34899999999999</v>
      </c>
      <c r="I270" s="225"/>
      <c r="J270" s="226">
        <f>ROUND(I270*H270,2)</f>
        <v>0</v>
      </c>
      <c r="K270" s="227"/>
      <c r="L270" s="45"/>
      <c r="M270" s="228" t="s">
        <v>1</v>
      </c>
      <c r="N270" s="229" t="s">
        <v>40</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139</v>
      </c>
      <c r="AT270" s="232" t="s">
        <v>135</v>
      </c>
      <c r="AU270" s="232" t="s">
        <v>85</v>
      </c>
      <c r="AY270" s="18" t="s">
        <v>133</v>
      </c>
      <c r="BE270" s="233">
        <f>IF(N270="základní",J270,0)</f>
        <v>0</v>
      </c>
      <c r="BF270" s="233">
        <f>IF(N270="snížená",J270,0)</f>
        <v>0</v>
      </c>
      <c r="BG270" s="233">
        <f>IF(N270="zákl. přenesená",J270,0)</f>
        <v>0</v>
      </c>
      <c r="BH270" s="233">
        <f>IF(N270="sníž. přenesená",J270,0)</f>
        <v>0</v>
      </c>
      <c r="BI270" s="233">
        <f>IF(N270="nulová",J270,0)</f>
        <v>0</v>
      </c>
      <c r="BJ270" s="18" t="s">
        <v>83</v>
      </c>
      <c r="BK270" s="233">
        <f>ROUND(I270*H270,2)</f>
        <v>0</v>
      </c>
      <c r="BL270" s="18" t="s">
        <v>139</v>
      </c>
      <c r="BM270" s="232" t="s">
        <v>2026</v>
      </c>
    </row>
    <row r="271" s="13" customFormat="1">
      <c r="A271" s="13"/>
      <c r="B271" s="234"/>
      <c r="C271" s="235"/>
      <c r="D271" s="236" t="s">
        <v>141</v>
      </c>
      <c r="E271" s="237" t="s">
        <v>1</v>
      </c>
      <c r="F271" s="238" t="s">
        <v>960</v>
      </c>
      <c r="G271" s="235"/>
      <c r="H271" s="237" t="s">
        <v>1</v>
      </c>
      <c r="I271" s="239"/>
      <c r="J271" s="235"/>
      <c r="K271" s="235"/>
      <c r="L271" s="240"/>
      <c r="M271" s="241"/>
      <c r="N271" s="242"/>
      <c r="O271" s="242"/>
      <c r="P271" s="242"/>
      <c r="Q271" s="242"/>
      <c r="R271" s="242"/>
      <c r="S271" s="242"/>
      <c r="T271" s="243"/>
      <c r="U271" s="13"/>
      <c r="V271" s="13"/>
      <c r="W271" s="13"/>
      <c r="X271" s="13"/>
      <c r="Y271" s="13"/>
      <c r="Z271" s="13"/>
      <c r="AA271" s="13"/>
      <c r="AB271" s="13"/>
      <c r="AC271" s="13"/>
      <c r="AD271" s="13"/>
      <c r="AE271" s="13"/>
      <c r="AT271" s="244" t="s">
        <v>141</v>
      </c>
      <c r="AU271" s="244" t="s">
        <v>85</v>
      </c>
      <c r="AV271" s="13" t="s">
        <v>83</v>
      </c>
      <c r="AW271" s="13" t="s">
        <v>32</v>
      </c>
      <c r="AX271" s="13" t="s">
        <v>75</v>
      </c>
      <c r="AY271" s="244" t="s">
        <v>133</v>
      </c>
    </row>
    <row r="272" s="14" customFormat="1">
      <c r="A272" s="14"/>
      <c r="B272" s="245"/>
      <c r="C272" s="246"/>
      <c r="D272" s="236" t="s">
        <v>141</v>
      </c>
      <c r="E272" s="247" t="s">
        <v>1</v>
      </c>
      <c r="F272" s="248" t="s">
        <v>2027</v>
      </c>
      <c r="G272" s="246"/>
      <c r="H272" s="249">
        <v>505.34899999999999</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141</v>
      </c>
      <c r="AU272" s="255" t="s">
        <v>85</v>
      </c>
      <c r="AV272" s="14" t="s">
        <v>85</v>
      </c>
      <c r="AW272" s="14" t="s">
        <v>32</v>
      </c>
      <c r="AX272" s="14" t="s">
        <v>83</v>
      </c>
      <c r="AY272" s="255" t="s">
        <v>133</v>
      </c>
    </row>
    <row r="273" s="2" customFormat="1" ht="24.15" customHeight="1">
      <c r="A273" s="39"/>
      <c r="B273" s="40"/>
      <c r="C273" s="220" t="s">
        <v>324</v>
      </c>
      <c r="D273" s="220" t="s">
        <v>135</v>
      </c>
      <c r="E273" s="221" t="s">
        <v>971</v>
      </c>
      <c r="F273" s="222" t="s">
        <v>972</v>
      </c>
      <c r="G273" s="223" t="s">
        <v>203</v>
      </c>
      <c r="H273" s="224">
        <v>537.89300000000003</v>
      </c>
      <c r="I273" s="225"/>
      <c r="J273" s="226">
        <f>ROUND(I273*H273,2)</f>
        <v>0</v>
      </c>
      <c r="K273" s="227"/>
      <c r="L273" s="45"/>
      <c r="M273" s="228" t="s">
        <v>1</v>
      </c>
      <c r="N273" s="229" t="s">
        <v>40</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139</v>
      </c>
      <c r="AT273" s="232" t="s">
        <v>135</v>
      </c>
      <c r="AU273" s="232" t="s">
        <v>85</v>
      </c>
      <c r="AY273" s="18" t="s">
        <v>133</v>
      </c>
      <c r="BE273" s="233">
        <f>IF(N273="základní",J273,0)</f>
        <v>0</v>
      </c>
      <c r="BF273" s="233">
        <f>IF(N273="snížená",J273,0)</f>
        <v>0</v>
      </c>
      <c r="BG273" s="233">
        <f>IF(N273="zákl. přenesená",J273,0)</f>
        <v>0</v>
      </c>
      <c r="BH273" s="233">
        <f>IF(N273="sníž. přenesená",J273,0)</f>
        <v>0</v>
      </c>
      <c r="BI273" s="233">
        <f>IF(N273="nulová",J273,0)</f>
        <v>0</v>
      </c>
      <c r="BJ273" s="18" t="s">
        <v>83</v>
      </c>
      <c r="BK273" s="233">
        <f>ROUND(I273*H273,2)</f>
        <v>0</v>
      </c>
      <c r="BL273" s="18" t="s">
        <v>139</v>
      </c>
      <c r="BM273" s="232" t="s">
        <v>2028</v>
      </c>
    </row>
    <row r="274" s="14" customFormat="1">
      <c r="A274" s="14"/>
      <c r="B274" s="245"/>
      <c r="C274" s="246"/>
      <c r="D274" s="236" t="s">
        <v>141</v>
      </c>
      <c r="E274" s="247" t="s">
        <v>1</v>
      </c>
      <c r="F274" s="248" t="s">
        <v>2029</v>
      </c>
      <c r="G274" s="246"/>
      <c r="H274" s="249">
        <v>537.89300000000003</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141</v>
      </c>
      <c r="AU274" s="255" t="s">
        <v>85</v>
      </c>
      <c r="AV274" s="14" t="s">
        <v>85</v>
      </c>
      <c r="AW274" s="14" t="s">
        <v>32</v>
      </c>
      <c r="AX274" s="14" t="s">
        <v>83</v>
      </c>
      <c r="AY274" s="255" t="s">
        <v>133</v>
      </c>
    </row>
    <row r="275" s="2" customFormat="1" ht="33" customHeight="1">
      <c r="A275" s="39"/>
      <c r="B275" s="40"/>
      <c r="C275" s="220" t="s">
        <v>330</v>
      </c>
      <c r="D275" s="220" t="s">
        <v>135</v>
      </c>
      <c r="E275" s="221" t="s">
        <v>305</v>
      </c>
      <c r="F275" s="222" t="s">
        <v>306</v>
      </c>
      <c r="G275" s="223" t="s">
        <v>203</v>
      </c>
      <c r="H275" s="224">
        <v>204.118</v>
      </c>
      <c r="I275" s="225"/>
      <c r="J275" s="226">
        <f>ROUND(I275*H275,2)</f>
        <v>0</v>
      </c>
      <c r="K275" s="227"/>
      <c r="L275" s="45"/>
      <c r="M275" s="228" t="s">
        <v>1</v>
      </c>
      <c r="N275" s="229" t="s">
        <v>40</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139</v>
      </c>
      <c r="AT275" s="232" t="s">
        <v>135</v>
      </c>
      <c r="AU275" s="232" t="s">
        <v>85</v>
      </c>
      <c r="AY275" s="18" t="s">
        <v>133</v>
      </c>
      <c r="BE275" s="233">
        <f>IF(N275="základní",J275,0)</f>
        <v>0</v>
      </c>
      <c r="BF275" s="233">
        <f>IF(N275="snížená",J275,0)</f>
        <v>0</v>
      </c>
      <c r="BG275" s="233">
        <f>IF(N275="zákl. přenesená",J275,0)</f>
        <v>0</v>
      </c>
      <c r="BH275" s="233">
        <f>IF(N275="sníž. přenesená",J275,0)</f>
        <v>0</v>
      </c>
      <c r="BI275" s="233">
        <f>IF(N275="nulová",J275,0)</f>
        <v>0</v>
      </c>
      <c r="BJ275" s="18" t="s">
        <v>83</v>
      </c>
      <c r="BK275" s="233">
        <f>ROUND(I275*H275,2)</f>
        <v>0</v>
      </c>
      <c r="BL275" s="18" t="s">
        <v>139</v>
      </c>
      <c r="BM275" s="232" t="s">
        <v>2030</v>
      </c>
    </row>
    <row r="276" s="14" customFormat="1">
      <c r="A276" s="14"/>
      <c r="B276" s="245"/>
      <c r="C276" s="246"/>
      <c r="D276" s="236" t="s">
        <v>141</v>
      </c>
      <c r="E276" s="247" t="s">
        <v>1</v>
      </c>
      <c r="F276" s="248" t="s">
        <v>2031</v>
      </c>
      <c r="G276" s="246"/>
      <c r="H276" s="249">
        <v>204.118</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141</v>
      </c>
      <c r="AU276" s="255" t="s">
        <v>85</v>
      </c>
      <c r="AV276" s="14" t="s">
        <v>85</v>
      </c>
      <c r="AW276" s="14" t="s">
        <v>32</v>
      </c>
      <c r="AX276" s="14" t="s">
        <v>83</v>
      </c>
      <c r="AY276" s="255" t="s">
        <v>133</v>
      </c>
    </row>
    <row r="277" s="2" customFormat="1" ht="16.5" customHeight="1">
      <c r="A277" s="39"/>
      <c r="B277" s="40"/>
      <c r="C277" s="278" t="s">
        <v>338</v>
      </c>
      <c r="D277" s="278" t="s">
        <v>312</v>
      </c>
      <c r="E277" s="279" t="s">
        <v>313</v>
      </c>
      <c r="F277" s="280" t="s">
        <v>314</v>
      </c>
      <c r="G277" s="281" t="s">
        <v>295</v>
      </c>
      <c r="H277" s="282">
        <v>387.82400000000001</v>
      </c>
      <c r="I277" s="283"/>
      <c r="J277" s="284">
        <f>ROUND(I277*H277,2)</f>
        <v>0</v>
      </c>
      <c r="K277" s="285"/>
      <c r="L277" s="286"/>
      <c r="M277" s="287" t="s">
        <v>1</v>
      </c>
      <c r="N277" s="288" t="s">
        <v>40</v>
      </c>
      <c r="O277" s="92"/>
      <c r="P277" s="230">
        <f>O277*H277</f>
        <v>0</v>
      </c>
      <c r="Q277" s="230">
        <v>1</v>
      </c>
      <c r="R277" s="230">
        <f>Q277*H277</f>
        <v>387.82400000000001</v>
      </c>
      <c r="S277" s="230">
        <v>0</v>
      </c>
      <c r="T277" s="231">
        <f>S277*H277</f>
        <v>0</v>
      </c>
      <c r="U277" s="39"/>
      <c r="V277" s="39"/>
      <c r="W277" s="39"/>
      <c r="X277" s="39"/>
      <c r="Y277" s="39"/>
      <c r="Z277" s="39"/>
      <c r="AA277" s="39"/>
      <c r="AB277" s="39"/>
      <c r="AC277" s="39"/>
      <c r="AD277" s="39"/>
      <c r="AE277" s="39"/>
      <c r="AR277" s="232" t="s">
        <v>187</v>
      </c>
      <c r="AT277" s="232" t="s">
        <v>312</v>
      </c>
      <c r="AU277" s="232" t="s">
        <v>85</v>
      </c>
      <c r="AY277" s="18" t="s">
        <v>133</v>
      </c>
      <c r="BE277" s="233">
        <f>IF(N277="základní",J277,0)</f>
        <v>0</v>
      </c>
      <c r="BF277" s="233">
        <f>IF(N277="snížená",J277,0)</f>
        <v>0</v>
      </c>
      <c r="BG277" s="233">
        <f>IF(N277="zákl. přenesená",J277,0)</f>
        <v>0</v>
      </c>
      <c r="BH277" s="233">
        <f>IF(N277="sníž. přenesená",J277,0)</f>
        <v>0</v>
      </c>
      <c r="BI277" s="233">
        <f>IF(N277="nulová",J277,0)</f>
        <v>0</v>
      </c>
      <c r="BJ277" s="18" t="s">
        <v>83</v>
      </c>
      <c r="BK277" s="233">
        <f>ROUND(I277*H277,2)</f>
        <v>0</v>
      </c>
      <c r="BL277" s="18" t="s">
        <v>139</v>
      </c>
      <c r="BM277" s="232" t="s">
        <v>2032</v>
      </c>
    </row>
    <row r="278" s="14" customFormat="1">
      <c r="A278" s="14"/>
      <c r="B278" s="245"/>
      <c r="C278" s="246"/>
      <c r="D278" s="236" t="s">
        <v>141</v>
      </c>
      <c r="E278" s="247" t="s">
        <v>1</v>
      </c>
      <c r="F278" s="248" t="s">
        <v>2033</v>
      </c>
      <c r="G278" s="246"/>
      <c r="H278" s="249">
        <v>387.82400000000001</v>
      </c>
      <c r="I278" s="250"/>
      <c r="J278" s="246"/>
      <c r="K278" s="246"/>
      <c r="L278" s="251"/>
      <c r="M278" s="252"/>
      <c r="N278" s="253"/>
      <c r="O278" s="253"/>
      <c r="P278" s="253"/>
      <c r="Q278" s="253"/>
      <c r="R278" s="253"/>
      <c r="S278" s="253"/>
      <c r="T278" s="254"/>
      <c r="U278" s="14"/>
      <c r="V278" s="14"/>
      <c r="W278" s="14"/>
      <c r="X278" s="14"/>
      <c r="Y278" s="14"/>
      <c r="Z278" s="14"/>
      <c r="AA278" s="14"/>
      <c r="AB278" s="14"/>
      <c r="AC278" s="14"/>
      <c r="AD278" s="14"/>
      <c r="AE278" s="14"/>
      <c r="AT278" s="255" t="s">
        <v>141</v>
      </c>
      <c r="AU278" s="255" t="s">
        <v>85</v>
      </c>
      <c r="AV278" s="14" t="s">
        <v>85</v>
      </c>
      <c r="AW278" s="14" t="s">
        <v>32</v>
      </c>
      <c r="AX278" s="14" t="s">
        <v>83</v>
      </c>
      <c r="AY278" s="255" t="s">
        <v>133</v>
      </c>
    </row>
    <row r="279" s="2" customFormat="1" ht="33" customHeight="1">
      <c r="A279" s="39"/>
      <c r="B279" s="40"/>
      <c r="C279" s="220" t="s">
        <v>344</v>
      </c>
      <c r="D279" s="220" t="s">
        <v>135</v>
      </c>
      <c r="E279" s="221" t="s">
        <v>979</v>
      </c>
      <c r="F279" s="222" t="s">
        <v>980</v>
      </c>
      <c r="G279" s="223" t="s">
        <v>138</v>
      </c>
      <c r="H279" s="224">
        <v>429.77999999999997</v>
      </c>
      <c r="I279" s="225"/>
      <c r="J279" s="226">
        <f>ROUND(I279*H279,2)</f>
        <v>0</v>
      </c>
      <c r="K279" s="227"/>
      <c r="L279" s="45"/>
      <c r="M279" s="228" t="s">
        <v>1</v>
      </c>
      <c r="N279" s="229" t="s">
        <v>40</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139</v>
      </c>
      <c r="AT279" s="232" t="s">
        <v>135</v>
      </c>
      <c r="AU279" s="232" t="s">
        <v>85</v>
      </c>
      <c r="AY279" s="18" t="s">
        <v>133</v>
      </c>
      <c r="BE279" s="233">
        <f>IF(N279="základní",J279,0)</f>
        <v>0</v>
      </c>
      <c r="BF279" s="233">
        <f>IF(N279="snížená",J279,0)</f>
        <v>0</v>
      </c>
      <c r="BG279" s="233">
        <f>IF(N279="zákl. přenesená",J279,0)</f>
        <v>0</v>
      </c>
      <c r="BH279" s="233">
        <f>IF(N279="sníž. přenesená",J279,0)</f>
        <v>0</v>
      </c>
      <c r="BI279" s="233">
        <f>IF(N279="nulová",J279,0)</f>
        <v>0</v>
      </c>
      <c r="BJ279" s="18" t="s">
        <v>83</v>
      </c>
      <c r="BK279" s="233">
        <f>ROUND(I279*H279,2)</f>
        <v>0</v>
      </c>
      <c r="BL279" s="18" t="s">
        <v>139</v>
      </c>
      <c r="BM279" s="232" t="s">
        <v>2034</v>
      </c>
    </row>
    <row r="280" s="13" customFormat="1">
      <c r="A280" s="13"/>
      <c r="B280" s="234"/>
      <c r="C280" s="235"/>
      <c r="D280" s="236" t="s">
        <v>141</v>
      </c>
      <c r="E280" s="237" t="s">
        <v>1</v>
      </c>
      <c r="F280" s="238" t="s">
        <v>2035</v>
      </c>
      <c r="G280" s="235"/>
      <c r="H280" s="237" t="s">
        <v>1</v>
      </c>
      <c r="I280" s="239"/>
      <c r="J280" s="235"/>
      <c r="K280" s="235"/>
      <c r="L280" s="240"/>
      <c r="M280" s="241"/>
      <c r="N280" s="242"/>
      <c r="O280" s="242"/>
      <c r="P280" s="242"/>
      <c r="Q280" s="242"/>
      <c r="R280" s="242"/>
      <c r="S280" s="242"/>
      <c r="T280" s="243"/>
      <c r="U280" s="13"/>
      <c r="V280" s="13"/>
      <c r="W280" s="13"/>
      <c r="X280" s="13"/>
      <c r="Y280" s="13"/>
      <c r="Z280" s="13"/>
      <c r="AA280" s="13"/>
      <c r="AB280" s="13"/>
      <c r="AC280" s="13"/>
      <c r="AD280" s="13"/>
      <c r="AE280" s="13"/>
      <c r="AT280" s="244" t="s">
        <v>141</v>
      </c>
      <c r="AU280" s="244" t="s">
        <v>85</v>
      </c>
      <c r="AV280" s="13" t="s">
        <v>83</v>
      </c>
      <c r="AW280" s="13" t="s">
        <v>32</v>
      </c>
      <c r="AX280" s="13" t="s">
        <v>75</v>
      </c>
      <c r="AY280" s="244" t="s">
        <v>133</v>
      </c>
    </row>
    <row r="281" s="14" customFormat="1">
      <c r="A281" s="14"/>
      <c r="B281" s="245"/>
      <c r="C281" s="246"/>
      <c r="D281" s="236" t="s">
        <v>141</v>
      </c>
      <c r="E281" s="247" t="s">
        <v>1</v>
      </c>
      <c r="F281" s="248" t="s">
        <v>2036</v>
      </c>
      <c r="G281" s="246"/>
      <c r="H281" s="249">
        <v>429.77999999999997</v>
      </c>
      <c r="I281" s="250"/>
      <c r="J281" s="246"/>
      <c r="K281" s="246"/>
      <c r="L281" s="251"/>
      <c r="M281" s="252"/>
      <c r="N281" s="253"/>
      <c r="O281" s="253"/>
      <c r="P281" s="253"/>
      <c r="Q281" s="253"/>
      <c r="R281" s="253"/>
      <c r="S281" s="253"/>
      <c r="T281" s="254"/>
      <c r="U281" s="14"/>
      <c r="V281" s="14"/>
      <c r="W281" s="14"/>
      <c r="X281" s="14"/>
      <c r="Y281" s="14"/>
      <c r="Z281" s="14"/>
      <c r="AA281" s="14"/>
      <c r="AB281" s="14"/>
      <c r="AC281" s="14"/>
      <c r="AD281" s="14"/>
      <c r="AE281" s="14"/>
      <c r="AT281" s="255" t="s">
        <v>141</v>
      </c>
      <c r="AU281" s="255" t="s">
        <v>85</v>
      </c>
      <c r="AV281" s="14" t="s">
        <v>85</v>
      </c>
      <c r="AW281" s="14" t="s">
        <v>32</v>
      </c>
      <c r="AX281" s="14" t="s">
        <v>83</v>
      </c>
      <c r="AY281" s="255" t="s">
        <v>133</v>
      </c>
    </row>
    <row r="282" s="2" customFormat="1" ht="24.15" customHeight="1">
      <c r="A282" s="39"/>
      <c r="B282" s="40"/>
      <c r="C282" s="220" t="s">
        <v>349</v>
      </c>
      <c r="D282" s="220" t="s">
        <v>135</v>
      </c>
      <c r="E282" s="221" t="s">
        <v>983</v>
      </c>
      <c r="F282" s="222" t="s">
        <v>984</v>
      </c>
      <c r="G282" s="223" t="s">
        <v>138</v>
      </c>
      <c r="H282" s="224">
        <v>429.77999999999997</v>
      </c>
      <c r="I282" s="225"/>
      <c r="J282" s="226">
        <f>ROUND(I282*H282,2)</f>
        <v>0</v>
      </c>
      <c r="K282" s="227"/>
      <c r="L282" s="45"/>
      <c r="M282" s="228" t="s">
        <v>1</v>
      </c>
      <c r="N282" s="229" t="s">
        <v>40</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139</v>
      </c>
      <c r="AT282" s="232" t="s">
        <v>135</v>
      </c>
      <c r="AU282" s="232" t="s">
        <v>85</v>
      </c>
      <c r="AY282" s="18" t="s">
        <v>133</v>
      </c>
      <c r="BE282" s="233">
        <f>IF(N282="základní",J282,0)</f>
        <v>0</v>
      </c>
      <c r="BF282" s="233">
        <f>IF(N282="snížená",J282,0)</f>
        <v>0</v>
      </c>
      <c r="BG282" s="233">
        <f>IF(N282="zákl. přenesená",J282,0)</f>
        <v>0</v>
      </c>
      <c r="BH282" s="233">
        <f>IF(N282="sníž. přenesená",J282,0)</f>
        <v>0</v>
      </c>
      <c r="BI282" s="233">
        <f>IF(N282="nulová",J282,0)</f>
        <v>0</v>
      </c>
      <c r="BJ282" s="18" t="s">
        <v>83</v>
      </c>
      <c r="BK282" s="233">
        <f>ROUND(I282*H282,2)</f>
        <v>0</v>
      </c>
      <c r="BL282" s="18" t="s">
        <v>139</v>
      </c>
      <c r="BM282" s="232" t="s">
        <v>2037</v>
      </c>
    </row>
    <row r="283" s="14" customFormat="1">
      <c r="A283" s="14"/>
      <c r="B283" s="245"/>
      <c r="C283" s="246"/>
      <c r="D283" s="236" t="s">
        <v>141</v>
      </c>
      <c r="E283" s="247" t="s">
        <v>1</v>
      </c>
      <c r="F283" s="248" t="s">
        <v>2038</v>
      </c>
      <c r="G283" s="246"/>
      <c r="H283" s="249">
        <v>429.77999999999997</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141</v>
      </c>
      <c r="AU283" s="255" t="s">
        <v>85</v>
      </c>
      <c r="AV283" s="14" t="s">
        <v>85</v>
      </c>
      <c r="AW283" s="14" t="s">
        <v>32</v>
      </c>
      <c r="AX283" s="14" t="s">
        <v>83</v>
      </c>
      <c r="AY283" s="255" t="s">
        <v>133</v>
      </c>
    </row>
    <row r="284" s="2" customFormat="1" ht="16.5" customHeight="1">
      <c r="A284" s="39"/>
      <c r="B284" s="40"/>
      <c r="C284" s="278" t="s">
        <v>355</v>
      </c>
      <c r="D284" s="278" t="s">
        <v>312</v>
      </c>
      <c r="E284" s="279" t="s">
        <v>987</v>
      </c>
      <c r="F284" s="280" t="s">
        <v>988</v>
      </c>
      <c r="G284" s="281" t="s">
        <v>989</v>
      </c>
      <c r="H284" s="282">
        <v>10.744999999999999</v>
      </c>
      <c r="I284" s="283"/>
      <c r="J284" s="284">
        <f>ROUND(I284*H284,2)</f>
        <v>0</v>
      </c>
      <c r="K284" s="285"/>
      <c r="L284" s="286"/>
      <c r="M284" s="287" t="s">
        <v>1</v>
      </c>
      <c r="N284" s="288" t="s">
        <v>40</v>
      </c>
      <c r="O284" s="92"/>
      <c r="P284" s="230">
        <f>O284*H284</f>
        <v>0</v>
      </c>
      <c r="Q284" s="230">
        <v>0.001</v>
      </c>
      <c r="R284" s="230">
        <f>Q284*H284</f>
        <v>0.010744999999999999</v>
      </c>
      <c r="S284" s="230">
        <v>0</v>
      </c>
      <c r="T284" s="231">
        <f>S284*H284</f>
        <v>0</v>
      </c>
      <c r="U284" s="39"/>
      <c r="V284" s="39"/>
      <c r="W284" s="39"/>
      <c r="X284" s="39"/>
      <c r="Y284" s="39"/>
      <c r="Z284" s="39"/>
      <c r="AA284" s="39"/>
      <c r="AB284" s="39"/>
      <c r="AC284" s="39"/>
      <c r="AD284" s="39"/>
      <c r="AE284" s="39"/>
      <c r="AR284" s="232" t="s">
        <v>187</v>
      </c>
      <c r="AT284" s="232" t="s">
        <v>312</v>
      </c>
      <c r="AU284" s="232" t="s">
        <v>85</v>
      </c>
      <c r="AY284" s="18" t="s">
        <v>133</v>
      </c>
      <c r="BE284" s="233">
        <f>IF(N284="základní",J284,0)</f>
        <v>0</v>
      </c>
      <c r="BF284" s="233">
        <f>IF(N284="snížená",J284,0)</f>
        <v>0</v>
      </c>
      <c r="BG284" s="233">
        <f>IF(N284="zákl. přenesená",J284,0)</f>
        <v>0</v>
      </c>
      <c r="BH284" s="233">
        <f>IF(N284="sníž. přenesená",J284,0)</f>
        <v>0</v>
      </c>
      <c r="BI284" s="233">
        <f>IF(N284="nulová",J284,0)</f>
        <v>0</v>
      </c>
      <c r="BJ284" s="18" t="s">
        <v>83</v>
      </c>
      <c r="BK284" s="233">
        <f>ROUND(I284*H284,2)</f>
        <v>0</v>
      </c>
      <c r="BL284" s="18" t="s">
        <v>139</v>
      </c>
      <c r="BM284" s="232" t="s">
        <v>2039</v>
      </c>
    </row>
    <row r="285" s="14" customFormat="1">
      <c r="A285" s="14"/>
      <c r="B285" s="245"/>
      <c r="C285" s="246"/>
      <c r="D285" s="236" t="s">
        <v>141</v>
      </c>
      <c r="E285" s="247" t="s">
        <v>1</v>
      </c>
      <c r="F285" s="248" t="s">
        <v>2040</v>
      </c>
      <c r="G285" s="246"/>
      <c r="H285" s="249">
        <v>10.744999999999999</v>
      </c>
      <c r="I285" s="250"/>
      <c r="J285" s="246"/>
      <c r="K285" s="246"/>
      <c r="L285" s="251"/>
      <c r="M285" s="252"/>
      <c r="N285" s="253"/>
      <c r="O285" s="253"/>
      <c r="P285" s="253"/>
      <c r="Q285" s="253"/>
      <c r="R285" s="253"/>
      <c r="S285" s="253"/>
      <c r="T285" s="254"/>
      <c r="U285" s="14"/>
      <c r="V285" s="14"/>
      <c r="W285" s="14"/>
      <c r="X285" s="14"/>
      <c r="Y285" s="14"/>
      <c r="Z285" s="14"/>
      <c r="AA285" s="14"/>
      <c r="AB285" s="14"/>
      <c r="AC285" s="14"/>
      <c r="AD285" s="14"/>
      <c r="AE285" s="14"/>
      <c r="AT285" s="255" t="s">
        <v>141</v>
      </c>
      <c r="AU285" s="255" t="s">
        <v>85</v>
      </c>
      <c r="AV285" s="14" t="s">
        <v>85</v>
      </c>
      <c r="AW285" s="14" t="s">
        <v>32</v>
      </c>
      <c r="AX285" s="14" t="s">
        <v>83</v>
      </c>
      <c r="AY285" s="255" t="s">
        <v>133</v>
      </c>
    </row>
    <row r="286" s="12" customFormat="1" ht="22.8" customHeight="1">
      <c r="A286" s="12"/>
      <c r="B286" s="204"/>
      <c r="C286" s="205"/>
      <c r="D286" s="206" t="s">
        <v>74</v>
      </c>
      <c r="E286" s="218" t="s">
        <v>139</v>
      </c>
      <c r="F286" s="218" t="s">
        <v>317</v>
      </c>
      <c r="G286" s="205"/>
      <c r="H286" s="205"/>
      <c r="I286" s="208"/>
      <c r="J286" s="219">
        <f>BK286</f>
        <v>0</v>
      </c>
      <c r="K286" s="205"/>
      <c r="L286" s="210"/>
      <c r="M286" s="211"/>
      <c r="N286" s="212"/>
      <c r="O286" s="212"/>
      <c r="P286" s="213">
        <f>SUM(P287:P289)</f>
        <v>0</v>
      </c>
      <c r="Q286" s="212"/>
      <c r="R286" s="213">
        <f>SUM(R287:R289)</f>
        <v>116.95168758</v>
      </c>
      <c r="S286" s="212"/>
      <c r="T286" s="214">
        <f>SUM(T287:T289)</f>
        <v>0</v>
      </c>
      <c r="U286" s="12"/>
      <c r="V286" s="12"/>
      <c r="W286" s="12"/>
      <c r="X286" s="12"/>
      <c r="Y286" s="12"/>
      <c r="Z286" s="12"/>
      <c r="AA286" s="12"/>
      <c r="AB286" s="12"/>
      <c r="AC286" s="12"/>
      <c r="AD286" s="12"/>
      <c r="AE286" s="12"/>
      <c r="AR286" s="215" t="s">
        <v>83</v>
      </c>
      <c r="AT286" s="216" t="s">
        <v>74</v>
      </c>
      <c r="AU286" s="216" t="s">
        <v>83</v>
      </c>
      <c r="AY286" s="215" t="s">
        <v>133</v>
      </c>
      <c r="BK286" s="217">
        <f>SUM(BK287:BK289)</f>
        <v>0</v>
      </c>
    </row>
    <row r="287" s="2" customFormat="1" ht="16.5" customHeight="1">
      <c r="A287" s="39"/>
      <c r="B287" s="40"/>
      <c r="C287" s="220" t="s">
        <v>360</v>
      </c>
      <c r="D287" s="220" t="s">
        <v>135</v>
      </c>
      <c r="E287" s="221" t="s">
        <v>319</v>
      </c>
      <c r="F287" s="222" t="s">
        <v>320</v>
      </c>
      <c r="G287" s="223" t="s">
        <v>203</v>
      </c>
      <c r="H287" s="224">
        <v>61.853999999999999</v>
      </c>
      <c r="I287" s="225"/>
      <c r="J287" s="226">
        <f>ROUND(I287*H287,2)</f>
        <v>0</v>
      </c>
      <c r="K287" s="227"/>
      <c r="L287" s="45"/>
      <c r="M287" s="228" t="s">
        <v>1</v>
      </c>
      <c r="N287" s="229" t="s">
        <v>40</v>
      </c>
      <c r="O287" s="92"/>
      <c r="P287" s="230">
        <f>O287*H287</f>
        <v>0</v>
      </c>
      <c r="Q287" s="230">
        <v>1.8907700000000001</v>
      </c>
      <c r="R287" s="230">
        <f>Q287*H287</f>
        <v>116.95168758</v>
      </c>
      <c r="S287" s="230">
        <v>0</v>
      </c>
      <c r="T287" s="231">
        <f>S287*H287</f>
        <v>0</v>
      </c>
      <c r="U287" s="39"/>
      <c r="V287" s="39"/>
      <c r="W287" s="39"/>
      <c r="X287" s="39"/>
      <c r="Y287" s="39"/>
      <c r="Z287" s="39"/>
      <c r="AA287" s="39"/>
      <c r="AB287" s="39"/>
      <c r="AC287" s="39"/>
      <c r="AD287" s="39"/>
      <c r="AE287" s="39"/>
      <c r="AR287" s="232" t="s">
        <v>139</v>
      </c>
      <c r="AT287" s="232" t="s">
        <v>135</v>
      </c>
      <c r="AU287" s="232" t="s">
        <v>85</v>
      </c>
      <c r="AY287" s="18" t="s">
        <v>133</v>
      </c>
      <c r="BE287" s="233">
        <f>IF(N287="základní",J287,0)</f>
        <v>0</v>
      </c>
      <c r="BF287" s="233">
        <f>IF(N287="snížená",J287,0)</f>
        <v>0</v>
      </c>
      <c r="BG287" s="233">
        <f>IF(N287="zákl. přenesená",J287,0)</f>
        <v>0</v>
      </c>
      <c r="BH287" s="233">
        <f>IF(N287="sníž. přenesená",J287,0)</f>
        <v>0</v>
      </c>
      <c r="BI287" s="233">
        <f>IF(N287="nulová",J287,0)</f>
        <v>0</v>
      </c>
      <c r="BJ287" s="18" t="s">
        <v>83</v>
      </c>
      <c r="BK287" s="233">
        <f>ROUND(I287*H287,2)</f>
        <v>0</v>
      </c>
      <c r="BL287" s="18" t="s">
        <v>139</v>
      </c>
      <c r="BM287" s="232" t="s">
        <v>2041</v>
      </c>
    </row>
    <row r="288" s="13" customFormat="1">
      <c r="A288" s="13"/>
      <c r="B288" s="234"/>
      <c r="C288" s="235"/>
      <c r="D288" s="236" t="s">
        <v>141</v>
      </c>
      <c r="E288" s="237" t="s">
        <v>1</v>
      </c>
      <c r="F288" s="238" t="s">
        <v>2042</v>
      </c>
      <c r="G288" s="235"/>
      <c r="H288" s="237" t="s">
        <v>1</v>
      </c>
      <c r="I288" s="239"/>
      <c r="J288" s="235"/>
      <c r="K288" s="235"/>
      <c r="L288" s="240"/>
      <c r="M288" s="241"/>
      <c r="N288" s="242"/>
      <c r="O288" s="242"/>
      <c r="P288" s="242"/>
      <c r="Q288" s="242"/>
      <c r="R288" s="242"/>
      <c r="S288" s="242"/>
      <c r="T288" s="243"/>
      <c r="U288" s="13"/>
      <c r="V288" s="13"/>
      <c r="W288" s="13"/>
      <c r="X288" s="13"/>
      <c r="Y288" s="13"/>
      <c r="Z288" s="13"/>
      <c r="AA288" s="13"/>
      <c r="AB288" s="13"/>
      <c r="AC288" s="13"/>
      <c r="AD288" s="13"/>
      <c r="AE288" s="13"/>
      <c r="AT288" s="244" t="s">
        <v>141</v>
      </c>
      <c r="AU288" s="244" t="s">
        <v>85</v>
      </c>
      <c r="AV288" s="13" t="s">
        <v>83</v>
      </c>
      <c r="AW288" s="13" t="s">
        <v>32</v>
      </c>
      <c r="AX288" s="13" t="s">
        <v>75</v>
      </c>
      <c r="AY288" s="244" t="s">
        <v>133</v>
      </c>
    </row>
    <row r="289" s="14" customFormat="1">
      <c r="A289" s="14"/>
      <c r="B289" s="245"/>
      <c r="C289" s="246"/>
      <c r="D289" s="236" t="s">
        <v>141</v>
      </c>
      <c r="E289" s="247" t="s">
        <v>1</v>
      </c>
      <c r="F289" s="248" t="s">
        <v>2043</v>
      </c>
      <c r="G289" s="246"/>
      <c r="H289" s="249">
        <v>61.853999999999999</v>
      </c>
      <c r="I289" s="250"/>
      <c r="J289" s="246"/>
      <c r="K289" s="246"/>
      <c r="L289" s="251"/>
      <c r="M289" s="252"/>
      <c r="N289" s="253"/>
      <c r="O289" s="253"/>
      <c r="P289" s="253"/>
      <c r="Q289" s="253"/>
      <c r="R289" s="253"/>
      <c r="S289" s="253"/>
      <c r="T289" s="254"/>
      <c r="U289" s="14"/>
      <c r="V289" s="14"/>
      <c r="W289" s="14"/>
      <c r="X289" s="14"/>
      <c r="Y289" s="14"/>
      <c r="Z289" s="14"/>
      <c r="AA289" s="14"/>
      <c r="AB289" s="14"/>
      <c r="AC289" s="14"/>
      <c r="AD289" s="14"/>
      <c r="AE289" s="14"/>
      <c r="AT289" s="255" t="s">
        <v>141</v>
      </c>
      <c r="AU289" s="255" t="s">
        <v>85</v>
      </c>
      <c r="AV289" s="14" t="s">
        <v>85</v>
      </c>
      <c r="AW289" s="14" t="s">
        <v>32</v>
      </c>
      <c r="AX289" s="14" t="s">
        <v>83</v>
      </c>
      <c r="AY289" s="255" t="s">
        <v>133</v>
      </c>
    </row>
    <row r="290" s="12" customFormat="1" ht="22.8" customHeight="1">
      <c r="A290" s="12"/>
      <c r="B290" s="204"/>
      <c r="C290" s="205"/>
      <c r="D290" s="206" t="s">
        <v>74</v>
      </c>
      <c r="E290" s="218" t="s">
        <v>167</v>
      </c>
      <c r="F290" s="218" t="s">
        <v>343</v>
      </c>
      <c r="G290" s="205"/>
      <c r="H290" s="205"/>
      <c r="I290" s="208"/>
      <c r="J290" s="219">
        <f>BK290</f>
        <v>0</v>
      </c>
      <c r="K290" s="205"/>
      <c r="L290" s="210"/>
      <c r="M290" s="211"/>
      <c r="N290" s="212"/>
      <c r="O290" s="212"/>
      <c r="P290" s="213">
        <f>SUM(P291:P356)</f>
        <v>0</v>
      </c>
      <c r="Q290" s="212"/>
      <c r="R290" s="213">
        <f>SUM(R291:R356)</f>
        <v>143.84708399999997</v>
      </c>
      <c r="S290" s="212"/>
      <c r="T290" s="214">
        <f>SUM(T291:T356)</f>
        <v>0</v>
      </c>
      <c r="U290" s="12"/>
      <c r="V290" s="12"/>
      <c r="W290" s="12"/>
      <c r="X290" s="12"/>
      <c r="Y290" s="12"/>
      <c r="Z290" s="12"/>
      <c r="AA290" s="12"/>
      <c r="AB290" s="12"/>
      <c r="AC290" s="12"/>
      <c r="AD290" s="12"/>
      <c r="AE290" s="12"/>
      <c r="AR290" s="215" t="s">
        <v>83</v>
      </c>
      <c r="AT290" s="216" t="s">
        <v>74</v>
      </c>
      <c r="AU290" s="216" t="s">
        <v>83</v>
      </c>
      <c r="AY290" s="215" t="s">
        <v>133</v>
      </c>
      <c r="BK290" s="217">
        <f>SUM(BK291:BK356)</f>
        <v>0</v>
      </c>
    </row>
    <row r="291" s="2" customFormat="1" ht="24.15" customHeight="1">
      <c r="A291" s="39"/>
      <c r="B291" s="40"/>
      <c r="C291" s="220" t="s">
        <v>365</v>
      </c>
      <c r="D291" s="220" t="s">
        <v>135</v>
      </c>
      <c r="E291" s="221" t="s">
        <v>2044</v>
      </c>
      <c r="F291" s="222" t="s">
        <v>2045</v>
      </c>
      <c r="G291" s="223" t="s">
        <v>138</v>
      </c>
      <c r="H291" s="224">
        <v>40</v>
      </c>
      <c r="I291" s="225"/>
      <c r="J291" s="226">
        <f>ROUND(I291*H291,2)</f>
        <v>0</v>
      </c>
      <c r="K291" s="227"/>
      <c r="L291" s="45"/>
      <c r="M291" s="228" t="s">
        <v>1</v>
      </c>
      <c r="N291" s="229" t="s">
        <v>40</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139</v>
      </c>
      <c r="AT291" s="232" t="s">
        <v>135</v>
      </c>
      <c r="AU291" s="232" t="s">
        <v>85</v>
      </c>
      <c r="AY291" s="18" t="s">
        <v>133</v>
      </c>
      <c r="BE291" s="233">
        <f>IF(N291="základní",J291,0)</f>
        <v>0</v>
      </c>
      <c r="BF291" s="233">
        <f>IF(N291="snížená",J291,0)</f>
        <v>0</v>
      </c>
      <c r="BG291" s="233">
        <f>IF(N291="zákl. přenesená",J291,0)</f>
        <v>0</v>
      </c>
      <c r="BH291" s="233">
        <f>IF(N291="sníž. přenesená",J291,0)</f>
        <v>0</v>
      </c>
      <c r="BI291" s="233">
        <f>IF(N291="nulová",J291,0)</f>
        <v>0</v>
      </c>
      <c r="BJ291" s="18" t="s">
        <v>83</v>
      </c>
      <c r="BK291" s="233">
        <f>ROUND(I291*H291,2)</f>
        <v>0</v>
      </c>
      <c r="BL291" s="18" t="s">
        <v>139</v>
      </c>
      <c r="BM291" s="232" t="s">
        <v>2046</v>
      </c>
    </row>
    <row r="292" s="13" customFormat="1">
      <c r="A292" s="13"/>
      <c r="B292" s="234"/>
      <c r="C292" s="235"/>
      <c r="D292" s="236" t="s">
        <v>141</v>
      </c>
      <c r="E292" s="237" t="s">
        <v>1</v>
      </c>
      <c r="F292" s="238" t="s">
        <v>2047</v>
      </c>
      <c r="G292" s="235"/>
      <c r="H292" s="237" t="s">
        <v>1</v>
      </c>
      <c r="I292" s="239"/>
      <c r="J292" s="235"/>
      <c r="K292" s="235"/>
      <c r="L292" s="240"/>
      <c r="M292" s="241"/>
      <c r="N292" s="242"/>
      <c r="O292" s="242"/>
      <c r="P292" s="242"/>
      <c r="Q292" s="242"/>
      <c r="R292" s="242"/>
      <c r="S292" s="242"/>
      <c r="T292" s="243"/>
      <c r="U292" s="13"/>
      <c r="V292" s="13"/>
      <c r="W292" s="13"/>
      <c r="X292" s="13"/>
      <c r="Y292" s="13"/>
      <c r="Z292" s="13"/>
      <c r="AA292" s="13"/>
      <c r="AB292" s="13"/>
      <c r="AC292" s="13"/>
      <c r="AD292" s="13"/>
      <c r="AE292" s="13"/>
      <c r="AT292" s="244" t="s">
        <v>141</v>
      </c>
      <c r="AU292" s="244" t="s">
        <v>85</v>
      </c>
      <c r="AV292" s="13" t="s">
        <v>83</v>
      </c>
      <c r="AW292" s="13" t="s">
        <v>32</v>
      </c>
      <c r="AX292" s="13" t="s">
        <v>75</v>
      </c>
      <c r="AY292" s="244" t="s">
        <v>133</v>
      </c>
    </row>
    <row r="293" s="14" customFormat="1">
      <c r="A293" s="14"/>
      <c r="B293" s="245"/>
      <c r="C293" s="246"/>
      <c r="D293" s="236" t="s">
        <v>141</v>
      </c>
      <c r="E293" s="247" t="s">
        <v>1</v>
      </c>
      <c r="F293" s="248" t="s">
        <v>382</v>
      </c>
      <c r="G293" s="246"/>
      <c r="H293" s="249">
        <v>40</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141</v>
      </c>
      <c r="AU293" s="255" t="s">
        <v>85</v>
      </c>
      <c r="AV293" s="14" t="s">
        <v>85</v>
      </c>
      <c r="AW293" s="14" t="s">
        <v>32</v>
      </c>
      <c r="AX293" s="14" t="s">
        <v>83</v>
      </c>
      <c r="AY293" s="255" t="s">
        <v>133</v>
      </c>
    </row>
    <row r="294" s="2" customFormat="1" ht="24.15" customHeight="1">
      <c r="A294" s="39"/>
      <c r="B294" s="40"/>
      <c r="C294" s="220" t="s">
        <v>372</v>
      </c>
      <c r="D294" s="220" t="s">
        <v>135</v>
      </c>
      <c r="E294" s="221" t="s">
        <v>2048</v>
      </c>
      <c r="F294" s="222" t="s">
        <v>2049</v>
      </c>
      <c r="G294" s="223" t="s">
        <v>138</v>
      </c>
      <c r="H294" s="224">
        <v>174.90000000000001</v>
      </c>
      <c r="I294" s="225"/>
      <c r="J294" s="226">
        <f>ROUND(I294*H294,2)</f>
        <v>0</v>
      </c>
      <c r="K294" s="227"/>
      <c r="L294" s="45"/>
      <c r="M294" s="228" t="s">
        <v>1</v>
      </c>
      <c r="N294" s="229" t="s">
        <v>40</v>
      </c>
      <c r="O294" s="92"/>
      <c r="P294" s="230">
        <f>O294*H294</f>
        <v>0</v>
      </c>
      <c r="Q294" s="230">
        <v>0</v>
      </c>
      <c r="R294" s="230">
        <f>Q294*H294</f>
        <v>0</v>
      </c>
      <c r="S294" s="230">
        <v>0</v>
      </c>
      <c r="T294" s="231">
        <f>S294*H294</f>
        <v>0</v>
      </c>
      <c r="U294" s="39"/>
      <c r="V294" s="39"/>
      <c r="W294" s="39"/>
      <c r="X294" s="39"/>
      <c r="Y294" s="39"/>
      <c r="Z294" s="39"/>
      <c r="AA294" s="39"/>
      <c r="AB294" s="39"/>
      <c r="AC294" s="39"/>
      <c r="AD294" s="39"/>
      <c r="AE294" s="39"/>
      <c r="AR294" s="232" t="s">
        <v>139</v>
      </c>
      <c r="AT294" s="232" t="s">
        <v>135</v>
      </c>
      <c r="AU294" s="232" t="s">
        <v>85</v>
      </c>
      <c r="AY294" s="18" t="s">
        <v>133</v>
      </c>
      <c r="BE294" s="233">
        <f>IF(N294="základní",J294,0)</f>
        <v>0</v>
      </c>
      <c r="BF294" s="233">
        <f>IF(N294="snížená",J294,0)</f>
        <v>0</v>
      </c>
      <c r="BG294" s="233">
        <f>IF(N294="zákl. přenesená",J294,0)</f>
        <v>0</v>
      </c>
      <c r="BH294" s="233">
        <f>IF(N294="sníž. přenesená",J294,0)</f>
        <v>0</v>
      </c>
      <c r="BI294" s="233">
        <f>IF(N294="nulová",J294,0)</f>
        <v>0</v>
      </c>
      <c r="BJ294" s="18" t="s">
        <v>83</v>
      </c>
      <c r="BK294" s="233">
        <f>ROUND(I294*H294,2)</f>
        <v>0</v>
      </c>
      <c r="BL294" s="18" t="s">
        <v>139</v>
      </c>
      <c r="BM294" s="232" t="s">
        <v>2050</v>
      </c>
    </row>
    <row r="295" s="13" customFormat="1">
      <c r="A295" s="13"/>
      <c r="B295" s="234"/>
      <c r="C295" s="235"/>
      <c r="D295" s="236" t="s">
        <v>141</v>
      </c>
      <c r="E295" s="237" t="s">
        <v>1</v>
      </c>
      <c r="F295" s="238" t="s">
        <v>2051</v>
      </c>
      <c r="G295" s="235"/>
      <c r="H295" s="237" t="s">
        <v>1</v>
      </c>
      <c r="I295" s="239"/>
      <c r="J295" s="235"/>
      <c r="K295" s="235"/>
      <c r="L295" s="240"/>
      <c r="M295" s="241"/>
      <c r="N295" s="242"/>
      <c r="O295" s="242"/>
      <c r="P295" s="242"/>
      <c r="Q295" s="242"/>
      <c r="R295" s="242"/>
      <c r="S295" s="242"/>
      <c r="T295" s="243"/>
      <c r="U295" s="13"/>
      <c r="V295" s="13"/>
      <c r="W295" s="13"/>
      <c r="X295" s="13"/>
      <c r="Y295" s="13"/>
      <c r="Z295" s="13"/>
      <c r="AA295" s="13"/>
      <c r="AB295" s="13"/>
      <c r="AC295" s="13"/>
      <c r="AD295" s="13"/>
      <c r="AE295" s="13"/>
      <c r="AT295" s="244" t="s">
        <v>141</v>
      </c>
      <c r="AU295" s="244" t="s">
        <v>85</v>
      </c>
      <c r="AV295" s="13" t="s">
        <v>83</v>
      </c>
      <c r="AW295" s="13" t="s">
        <v>32</v>
      </c>
      <c r="AX295" s="13" t="s">
        <v>75</v>
      </c>
      <c r="AY295" s="244" t="s">
        <v>133</v>
      </c>
    </row>
    <row r="296" s="14" customFormat="1">
      <c r="A296" s="14"/>
      <c r="B296" s="245"/>
      <c r="C296" s="246"/>
      <c r="D296" s="236" t="s">
        <v>141</v>
      </c>
      <c r="E296" s="247" t="s">
        <v>1</v>
      </c>
      <c r="F296" s="248" t="s">
        <v>1967</v>
      </c>
      <c r="G296" s="246"/>
      <c r="H296" s="249">
        <v>174.90000000000001</v>
      </c>
      <c r="I296" s="250"/>
      <c r="J296" s="246"/>
      <c r="K296" s="246"/>
      <c r="L296" s="251"/>
      <c r="M296" s="252"/>
      <c r="N296" s="253"/>
      <c r="O296" s="253"/>
      <c r="P296" s="253"/>
      <c r="Q296" s="253"/>
      <c r="R296" s="253"/>
      <c r="S296" s="253"/>
      <c r="T296" s="254"/>
      <c r="U296" s="14"/>
      <c r="V296" s="14"/>
      <c r="W296" s="14"/>
      <c r="X296" s="14"/>
      <c r="Y296" s="14"/>
      <c r="Z296" s="14"/>
      <c r="AA296" s="14"/>
      <c r="AB296" s="14"/>
      <c r="AC296" s="14"/>
      <c r="AD296" s="14"/>
      <c r="AE296" s="14"/>
      <c r="AT296" s="255" t="s">
        <v>141</v>
      </c>
      <c r="AU296" s="255" t="s">
        <v>85</v>
      </c>
      <c r="AV296" s="14" t="s">
        <v>85</v>
      </c>
      <c r="AW296" s="14" t="s">
        <v>32</v>
      </c>
      <c r="AX296" s="14" t="s">
        <v>83</v>
      </c>
      <c r="AY296" s="255" t="s">
        <v>133</v>
      </c>
    </row>
    <row r="297" s="2" customFormat="1" ht="24.15" customHeight="1">
      <c r="A297" s="39"/>
      <c r="B297" s="40"/>
      <c r="C297" s="220" t="s">
        <v>377</v>
      </c>
      <c r="D297" s="220" t="s">
        <v>135</v>
      </c>
      <c r="E297" s="221" t="s">
        <v>2052</v>
      </c>
      <c r="F297" s="222" t="s">
        <v>2053</v>
      </c>
      <c r="G297" s="223" t="s">
        <v>138</v>
      </c>
      <c r="H297" s="224">
        <v>95.400000000000006</v>
      </c>
      <c r="I297" s="225"/>
      <c r="J297" s="226">
        <f>ROUND(I297*H297,2)</f>
        <v>0</v>
      </c>
      <c r="K297" s="227"/>
      <c r="L297" s="45"/>
      <c r="M297" s="228" t="s">
        <v>1</v>
      </c>
      <c r="N297" s="229" t="s">
        <v>40</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139</v>
      </c>
      <c r="AT297" s="232" t="s">
        <v>135</v>
      </c>
      <c r="AU297" s="232" t="s">
        <v>85</v>
      </c>
      <c r="AY297" s="18" t="s">
        <v>133</v>
      </c>
      <c r="BE297" s="233">
        <f>IF(N297="základní",J297,0)</f>
        <v>0</v>
      </c>
      <c r="BF297" s="233">
        <f>IF(N297="snížená",J297,0)</f>
        <v>0</v>
      </c>
      <c r="BG297" s="233">
        <f>IF(N297="zákl. přenesená",J297,0)</f>
        <v>0</v>
      </c>
      <c r="BH297" s="233">
        <f>IF(N297="sníž. přenesená",J297,0)</f>
        <v>0</v>
      </c>
      <c r="BI297" s="233">
        <f>IF(N297="nulová",J297,0)</f>
        <v>0</v>
      </c>
      <c r="BJ297" s="18" t="s">
        <v>83</v>
      </c>
      <c r="BK297" s="233">
        <f>ROUND(I297*H297,2)</f>
        <v>0</v>
      </c>
      <c r="BL297" s="18" t="s">
        <v>139</v>
      </c>
      <c r="BM297" s="232" t="s">
        <v>2054</v>
      </c>
    </row>
    <row r="298" s="13" customFormat="1">
      <c r="A298" s="13"/>
      <c r="B298" s="234"/>
      <c r="C298" s="235"/>
      <c r="D298" s="236" t="s">
        <v>141</v>
      </c>
      <c r="E298" s="237" t="s">
        <v>1</v>
      </c>
      <c r="F298" s="238" t="s">
        <v>2055</v>
      </c>
      <c r="G298" s="235"/>
      <c r="H298" s="237" t="s">
        <v>1</v>
      </c>
      <c r="I298" s="239"/>
      <c r="J298" s="235"/>
      <c r="K298" s="235"/>
      <c r="L298" s="240"/>
      <c r="M298" s="241"/>
      <c r="N298" s="242"/>
      <c r="O298" s="242"/>
      <c r="P298" s="242"/>
      <c r="Q298" s="242"/>
      <c r="R298" s="242"/>
      <c r="S298" s="242"/>
      <c r="T298" s="243"/>
      <c r="U298" s="13"/>
      <c r="V298" s="13"/>
      <c r="W298" s="13"/>
      <c r="X298" s="13"/>
      <c r="Y298" s="13"/>
      <c r="Z298" s="13"/>
      <c r="AA298" s="13"/>
      <c r="AB298" s="13"/>
      <c r="AC298" s="13"/>
      <c r="AD298" s="13"/>
      <c r="AE298" s="13"/>
      <c r="AT298" s="244" t="s">
        <v>141</v>
      </c>
      <c r="AU298" s="244" t="s">
        <v>85</v>
      </c>
      <c r="AV298" s="13" t="s">
        <v>83</v>
      </c>
      <c r="AW298" s="13" t="s">
        <v>32</v>
      </c>
      <c r="AX298" s="13" t="s">
        <v>75</v>
      </c>
      <c r="AY298" s="244" t="s">
        <v>133</v>
      </c>
    </row>
    <row r="299" s="14" customFormat="1">
      <c r="A299" s="14"/>
      <c r="B299" s="245"/>
      <c r="C299" s="246"/>
      <c r="D299" s="236" t="s">
        <v>141</v>
      </c>
      <c r="E299" s="247" t="s">
        <v>1</v>
      </c>
      <c r="F299" s="248" t="s">
        <v>1944</v>
      </c>
      <c r="G299" s="246"/>
      <c r="H299" s="249">
        <v>95.400000000000006</v>
      </c>
      <c r="I299" s="250"/>
      <c r="J299" s="246"/>
      <c r="K299" s="246"/>
      <c r="L299" s="251"/>
      <c r="M299" s="252"/>
      <c r="N299" s="253"/>
      <c r="O299" s="253"/>
      <c r="P299" s="253"/>
      <c r="Q299" s="253"/>
      <c r="R299" s="253"/>
      <c r="S299" s="253"/>
      <c r="T299" s="254"/>
      <c r="U299" s="14"/>
      <c r="V299" s="14"/>
      <c r="W299" s="14"/>
      <c r="X299" s="14"/>
      <c r="Y299" s="14"/>
      <c r="Z299" s="14"/>
      <c r="AA299" s="14"/>
      <c r="AB299" s="14"/>
      <c r="AC299" s="14"/>
      <c r="AD299" s="14"/>
      <c r="AE299" s="14"/>
      <c r="AT299" s="255" t="s">
        <v>141</v>
      </c>
      <c r="AU299" s="255" t="s">
        <v>85</v>
      </c>
      <c r="AV299" s="14" t="s">
        <v>85</v>
      </c>
      <c r="AW299" s="14" t="s">
        <v>32</v>
      </c>
      <c r="AX299" s="14" t="s">
        <v>83</v>
      </c>
      <c r="AY299" s="255" t="s">
        <v>133</v>
      </c>
    </row>
    <row r="300" s="2" customFormat="1" ht="24.15" customHeight="1">
      <c r="A300" s="39"/>
      <c r="B300" s="40"/>
      <c r="C300" s="220" t="s">
        <v>382</v>
      </c>
      <c r="D300" s="220" t="s">
        <v>135</v>
      </c>
      <c r="E300" s="221" t="s">
        <v>356</v>
      </c>
      <c r="F300" s="222" t="s">
        <v>357</v>
      </c>
      <c r="G300" s="223" t="s">
        <v>138</v>
      </c>
      <c r="H300" s="224">
        <v>49</v>
      </c>
      <c r="I300" s="225"/>
      <c r="J300" s="226">
        <f>ROUND(I300*H300,2)</f>
        <v>0</v>
      </c>
      <c r="K300" s="227"/>
      <c r="L300" s="45"/>
      <c r="M300" s="228" t="s">
        <v>1</v>
      </c>
      <c r="N300" s="229" t="s">
        <v>40</v>
      </c>
      <c r="O300" s="92"/>
      <c r="P300" s="230">
        <f>O300*H300</f>
        <v>0</v>
      </c>
      <c r="Q300" s="230">
        <v>0</v>
      </c>
      <c r="R300" s="230">
        <f>Q300*H300</f>
        <v>0</v>
      </c>
      <c r="S300" s="230">
        <v>0</v>
      </c>
      <c r="T300" s="231">
        <f>S300*H300</f>
        <v>0</v>
      </c>
      <c r="U300" s="39"/>
      <c r="V300" s="39"/>
      <c r="W300" s="39"/>
      <c r="X300" s="39"/>
      <c r="Y300" s="39"/>
      <c r="Z300" s="39"/>
      <c r="AA300" s="39"/>
      <c r="AB300" s="39"/>
      <c r="AC300" s="39"/>
      <c r="AD300" s="39"/>
      <c r="AE300" s="39"/>
      <c r="AR300" s="232" t="s">
        <v>139</v>
      </c>
      <c r="AT300" s="232" t="s">
        <v>135</v>
      </c>
      <c r="AU300" s="232" t="s">
        <v>85</v>
      </c>
      <c r="AY300" s="18" t="s">
        <v>133</v>
      </c>
      <c r="BE300" s="233">
        <f>IF(N300="základní",J300,0)</f>
        <v>0</v>
      </c>
      <c r="BF300" s="233">
        <f>IF(N300="snížená",J300,0)</f>
        <v>0</v>
      </c>
      <c r="BG300" s="233">
        <f>IF(N300="zákl. přenesená",J300,0)</f>
        <v>0</v>
      </c>
      <c r="BH300" s="233">
        <f>IF(N300="sníž. přenesená",J300,0)</f>
        <v>0</v>
      </c>
      <c r="BI300" s="233">
        <f>IF(N300="nulová",J300,0)</f>
        <v>0</v>
      </c>
      <c r="BJ300" s="18" t="s">
        <v>83</v>
      </c>
      <c r="BK300" s="233">
        <f>ROUND(I300*H300,2)</f>
        <v>0</v>
      </c>
      <c r="BL300" s="18" t="s">
        <v>139</v>
      </c>
      <c r="BM300" s="232" t="s">
        <v>2056</v>
      </c>
    </row>
    <row r="301" s="13" customFormat="1">
      <c r="A301" s="13"/>
      <c r="B301" s="234"/>
      <c r="C301" s="235"/>
      <c r="D301" s="236" t="s">
        <v>141</v>
      </c>
      <c r="E301" s="237" t="s">
        <v>1</v>
      </c>
      <c r="F301" s="238" t="s">
        <v>2057</v>
      </c>
      <c r="G301" s="235"/>
      <c r="H301" s="237" t="s">
        <v>1</v>
      </c>
      <c r="I301" s="239"/>
      <c r="J301" s="235"/>
      <c r="K301" s="235"/>
      <c r="L301" s="240"/>
      <c r="M301" s="241"/>
      <c r="N301" s="242"/>
      <c r="O301" s="242"/>
      <c r="P301" s="242"/>
      <c r="Q301" s="242"/>
      <c r="R301" s="242"/>
      <c r="S301" s="242"/>
      <c r="T301" s="243"/>
      <c r="U301" s="13"/>
      <c r="V301" s="13"/>
      <c r="W301" s="13"/>
      <c r="X301" s="13"/>
      <c r="Y301" s="13"/>
      <c r="Z301" s="13"/>
      <c r="AA301" s="13"/>
      <c r="AB301" s="13"/>
      <c r="AC301" s="13"/>
      <c r="AD301" s="13"/>
      <c r="AE301" s="13"/>
      <c r="AT301" s="244" t="s">
        <v>141</v>
      </c>
      <c r="AU301" s="244" t="s">
        <v>85</v>
      </c>
      <c r="AV301" s="13" t="s">
        <v>83</v>
      </c>
      <c r="AW301" s="13" t="s">
        <v>32</v>
      </c>
      <c r="AX301" s="13" t="s">
        <v>75</v>
      </c>
      <c r="AY301" s="244" t="s">
        <v>133</v>
      </c>
    </row>
    <row r="302" s="14" customFormat="1">
      <c r="A302" s="14"/>
      <c r="B302" s="245"/>
      <c r="C302" s="246"/>
      <c r="D302" s="236" t="s">
        <v>141</v>
      </c>
      <c r="E302" s="247" t="s">
        <v>1</v>
      </c>
      <c r="F302" s="248" t="s">
        <v>431</v>
      </c>
      <c r="G302" s="246"/>
      <c r="H302" s="249">
        <v>49</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141</v>
      </c>
      <c r="AU302" s="255" t="s">
        <v>85</v>
      </c>
      <c r="AV302" s="14" t="s">
        <v>85</v>
      </c>
      <c r="AW302" s="14" t="s">
        <v>32</v>
      </c>
      <c r="AX302" s="14" t="s">
        <v>83</v>
      </c>
      <c r="AY302" s="255" t="s">
        <v>133</v>
      </c>
    </row>
    <row r="303" s="2" customFormat="1" ht="24.15" customHeight="1">
      <c r="A303" s="39"/>
      <c r="B303" s="40"/>
      <c r="C303" s="220" t="s">
        <v>387</v>
      </c>
      <c r="D303" s="220" t="s">
        <v>135</v>
      </c>
      <c r="E303" s="221" t="s">
        <v>2058</v>
      </c>
      <c r="F303" s="222" t="s">
        <v>2059</v>
      </c>
      <c r="G303" s="223" t="s">
        <v>138</v>
      </c>
      <c r="H303" s="224">
        <v>152.63999999999999</v>
      </c>
      <c r="I303" s="225"/>
      <c r="J303" s="226">
        <f>ROUND(I303*H303,2)</f>
        <v>0</v>
      </c>
      <c r="K303" s="227"/>
      <c r="L303" s="45"/>
      <c r="M303" s="228" t="s">
        <v>1</v>
      </c>
      <c r="N303" s="229" t="s">
        <v>40</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139</v>
      </c>
      <c r="AT303" s="232" t="s">
        <v>135</v>
      </c>
      <c r="AU303" s="232" t="s">
        <v>85</v>
      </c>
      <c r="AY303" s="18" t="s">
        <v>133</v>
      </c>
      <c r="BE303" s="233">
        <f>IF(N303="základní",J303,0)</f>
        <v>0</v>
      </c>
      <c r="BF303" s="233">
        <f>IF(N303="snížená",J303,0)</f>
        <v>0</v>
      </c>
      <c r="BG303" s="233">
        <f>IF(N303="zákl. přenesená",J303,0)</f>
        <v>0</v>
      </c>
      <c r="BH303" s="233">
        <f>IF(N303="sníž. přenesená",J303,0)</f>
        <v>0</v>
      </c>
      <c r="BI303" s="233">
        <f>IF(N303="nulová",J303,0)</f>
        <v>0</v>
      </c>
      <c r="BJ303" s="18" t="s">
        <v>83</v>
      </c>
      <c r="BK303" s="233">
        <f>ROUND(I303*H303,2)</f>
        <v>0</v>
      </c>
      <c r="BL303" s="18" t="s">
        <v>139</v>
      </c>
      <c r="BM303" s="232" t="s">
        <v>2060</v>
      </c>
    </row>
    <row r="304" s="13" customFormat="1">
      <c r="A304" s="13"/>
      <c r="B304" s="234"/>
      <c r="C304" s="235"/>
      <c r="D304" s="236" t="s">
        <v>141</v>
      </c>
      <c r="E304" s="237" t="s">
        <v>1</v>
      </c>
      <c r="F304" s="238" t="s">
        <v>2061</v>
      </c>
      <c r="G304" s="235"/>
      <c r="H304" s="237" t="s">
        <v>1</v>
      </c>
      <c r="I304" s="239"/>
      <c r="J304" s="235"/>
      <c r="K304" s="235"/>
      <c r="L304" s="240"/>
      <c r="M304" s="241"/>
      <c r="N304" s="242"/>
      <c r="O304" s="242"/>
      <c r="P304" s="242"/>
      <c r="Q304" s="242"/>
      <c r="R304" s="242"/>
      <c r="S304" s="242"/>
      <c r="T304" s="243"/>
      <c r="U304" s="13"/>
      <c r="V304" s="13"/>
      <c r="W304" s="13"/>
      <c r="X304" s="13"/>
      <c r="Y304" s="13"/>
      <c r="Z304" s="13"/>
      <c r="AA304" s="13"/>
      <c r="AB304" s="13"/>
      <c r="AC304" s="13"/>
      <c r="AD304" s="13"/>
      <c r="AE304" s="13"/>
      <c r="AT304" s="244" t="s">
        <v>141</v>
      </c>
      <c r="AU304" s="244" t="s">
        <v>85</v>
      </c>
      <c r="AV304" s="13" t="s">
        <v>83</v>
      </c>
      <c r="AW304" s="13" t="s">
        <v>32</v>
      </c>
      <c r="AX304" s="13" t="s">
        <v>75</v>
      </c>
      <c r="AY304" s="244" t="s">
        <v>133</v>
      </c>
    </row>
    <row r="305" s="14" customFormat="1">
      <c r="A305" s="14"/>
      <c r="B305" s="245"/>
      <c r="C305" s="246"/>
      <c r="D305" s="236" t="s">
        <v>141</v>
      </c>
      <c r="E305" s="247" t="s">
        <v>1</v>
      </c>
      <c r="F305" s="248" t="s">
        <v>1947</v>
      </c>
      <c r="G305" s="246"/>
      <c r="H305" s="249">
        <v>57.240000000000002</v>
      </c>
      <c r="I305" s="250"/>
      <c r="J305" s="246"/>
      <c r="K305" s="246"/>
      <c r="L305" s="251"/>
      <c r="M305" s="252"/>
      <c r="N305" s="253"/>
      <c r="O305" s="253"/>
      <c r="P305" s="253"/>
      <c r="Q305" s="253"/>
      <c r="R305" s="253"/>
      <c r="S305" s="253"/>
      <c r="T305" s="254"/>
      <c r="U305" s="14"/>
      <c r="V305" s="14"/>
      <c r="W305" s="14"/>
      <c r="X305" s="14"/>
      <c r="Y305" s="14"/>
      <c r="Z305" s="14"/>
      <c r="AA305" s="14"/>
      <c r="AB305" s="14"/>
      <c r="AC305" s="14"/>
      <c r="AD305" s="14"/>
      <c r="AE305" s="14"/>
      <c r="AT305" s="255" t="s">
        <v>141</v>
      </c>
      <c r="AU305" s="255" t="s">
        <v>85</v>
      </c>
      <c r="AV305" s="14" t="s">
        <v>85</v>
      </c>
      <c r="AW305" s="14" t="s">
        <v>32</v>
      </c>
      <c r="AX305" s="14" t="s">
        <v>75</v>
      </c>
      <c r="AY305" s="255" t="s">
        <v>133</v>
      </c>
    </row>
    <row r="306" s="13" customFormat="1">
      <c r="A306" s="13"/>
      <c r="B306" s="234"/>
      <c r="C306" s="235"/>
      <c r="D306" s="236" t="s">
        <v>141</v>
      </c>
      <c r="E306" s="237" t="s">
        <v>1</v>
      </c>
      <c r="F306" s="238" t="s">
        <v>2062</v>
      </c>
      <c r="G306" s="235"/>
      <c r="H306" s="237" t="s">
        <v>1</v>
      </c>
      <c r="I306" s="239"/>
      <c r="J306" s="235"/>
      <c r="K306" s="235"/>
      <c r="L306" s="240"/>
      <c r="M306" s="241"/>
      <c r="N306" s="242"/>
      <c r="O306" s="242"/>
      <c r="P306" s="242"/>
      <c r="Q306" s="242"/>
      <c r="R306" s="242"/>
      <c r="S306" s="242"/>
      <c r="T306" s="243"/>
      <c r="U306" s="13"/>
      <c r="V306" s="13"/>
      <c r="W306" s="13"/>
      <c r="X306" s="13"/>
      <c r="Y306" s="13"/>
      <c r="Z306" s="13"/>
      <c r="AA306" s="13"/>
      <c r="AB306" s="13"/>
      <c r="AC306" s="13"/>
      <c r="AD306" s="13"/>
      <c r="AE306" s="13"/>
      <c r="AT306" s="244" t="s">
        <v>141</v>
      </c>
      <c r="AU306" s="244" t="s">
        <v>85</v>
      </c>
      <c r="AV306" s="13" t="s">
        <v>83</v>
      </c>
      <c r="AW306" s="13" t="s">
        <v>32</v>
      </c>
      <c r="AX306" s="13" t="s">
        <v>75</v>
      </c>
      <c r="AY306" s="244" t="s">
        <v>133</v>
      </c>
    </row>
    <row r="307" s="14" customFormat="1">
      <c r="A307" s="14"/>
      <c r="B307" s="245"/>
      <c r="C307" s="246"/>
      <c r="D307" s="236" t="s">
        <v>141</v>
      </c>
      <c r="E307" s="247" t="s">
        <v>1</v>
      </c>
      <c r="F307" s="248" t="s">
        <v>1944</v>
      </c>
      <c r="G307" s="246"/>
      <c r="H307" s="249">
        <v>95.400000000000006</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141</v>
      </c>
      <c r="AU307" s="255" t="s">
        <v>85</v>
      </c>
      <c r="AV307" s="14" t="s">
        <v>85</v>
      </c>
      <c r="AW307" s="14" t="s">
        <v>32</v>
      </c>
      <c r="AX307" s="14" t="s">
        <v>75</v>
      </c>
      <c r="AY307" s="255" t="s">
        <v>133</v>
      </c>
    </row>
    <row r="308" s="15" customFormat="1">
      <c r="A308" s="15"/>
      <c r="B308" s="256"/>
      <c r="C308" s="257"/>
      <c r="D308" s="236" t="s">
        <v>141</v>
      </c>
      <c r="E308" s="258" t="s">
        <v>1</v>
      </c>
      <c r="F308" s="259" t="s">
        <v>152</v>
      </c>
      <c r="G308" s="257"/>
      <c r="H308" s="260">
        <v>152.64000000000002</v>
      </c>
      <c r="I308" s="261"/>
      <c r="J308" s="257"/>
      <c r="K308" s="257"/>
      <c r="L308" s="262"/>
      <c r="M308" s="263"/>
      <c r="N308" s="264"/>
      <c r="O308" s="264"/>
      <c r="P308" s="264"/>
      <c r="Q308" s="264"/>
      <c r="R308" s="264"/>
      <c r="S308" s="264"/>
      <c r="T308" s="265"/>
      <c r="U308" s="15"/>
      <c r="V308" s="15"/>
      <c r="W308" s="15"/>
      <c r="X308" s="15"/>
      <c r="Y308" s="15"/>
      <c r="Z308" s="15"/>
      <c r="AA308" s="15"/>
      <c r="AB308" s="15"/>
      <c r="AC308" s="15"/>
      <c r="AD308" s="15"/>
      <c r="AE308" s="15"/>
      <c r="AT308" s="266" t="s">
        <v>141</v>
      </c>
      <c r="AU308" s="266" t="s">
        <v>85</v>
      </c>
      <c r="AV308" s="15" t="s">
        <v>139</v>
      </c>
      <c r="AW308" s="15" t="s">
        <v>32</v>
      </c>
      <c r="AX308" s="15" t="s">
        <v>83</v>
      </c>
      <c r="AY308" s="266" t="s">
        <v>133</v>
      </c>
    </row>
    <row r="309" s="2" customFormat="1" ht="21.75" customHeight="1">
      <c r="A309" s="39"/>
      <c r="B309" s="40"/>
      <c r="C309" s="220" t="s">
        <v>393</v>
      </c>
      <c r="D309" s="220" t="s">
        <v>135</v>
      </c>
      <c r="E309" s="221" t="s">
        <v>361</v>
      </c>
      <c r="F309" s="222" t="s">
        <v>362</v>
      </c>
      <c r="G309" s="223" t="s">
        <v>138</v>
      </c>
      <c r="H309" s="224">
        <v>61</v>
      </c>
      <c r="I309" s="225"/>
      <c r="J309" s="226">
        <f>ROUND(I309*H309,2)</f>
        <v>0</v>
      </c>
      <c r="K309" s="227"/>
      <c r="L309" s="45"/>
      <c r="M309" s="228" t="s">
        <v>1</v>
      </c>
      <c r="N309" s="229" t="s">
        <v>40</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139</v>
      </c>
      <c r="AT309" s="232" t="s">
        <v>135</v>
      </c>
      <c r="AU309" s="232" t="s">
        <v>85</v>
      </c>
      <c r="AY309" s="18" t="s">
        <v>133</v>
      </c>
      <c r="BE309" s="233">
        <f>IF(N309="základní",J309,0)</f>
        <v>0</v>
      </c>
      <c r="BF309" s="233">
        <f>IF(N309="snížená",J309,0)</f>
        <v>0</v>
      </c>
      <c r="BG309" s="233">
        <f>IF(N309="zákl. přenesená",J309,0)</f>
        <v>0</v>
      </c>
      <c r="BH309" s="233">
        <f>IF(N309="sníž. přenesená",J309,0)</f>
        <v>0</v>
      </c>
      <c r="BI309" s="233">
        <f>IF(N309="nulová",J309,0)</f>
        <v>0</v>
      </c>
      <c r="BJ309" s="18" t="s">
        <v>83</v>
      </c>
      <c r="BK309" s="233">
        <f>ROUND(I309*H309,2)</f>
        <v>0</v>
      </c>
      <c r="BL309" s="18" t="s">
        <v>139</v>
      </c>
      <c r="BM309" s="232" t="s">
        <v>2063</v>
      </c>
    </row>
    <row r="310" s="13" customFormat="1">
      <c r="A310" s="13"/>
      <c r="B310" s="234"/>
      <c r="C310" s="235"/>
      <c r="D310" s="236" t="s">
        <v>141</v>
      </c>
      <c r="E310" s="237" t="s">
        <v>1</v>
      </c>
      <c r="F310" s="238" t="s">
        <v>2064</v>
      </c>
      <c r="G310" s="235"/>
      <c r="H310" s="237" t="s">
        <v>1</v>
      </c>
      <c r="I310" s="239"/>
      <c r="J310" s="235"/>
      <c r="K310" s="235"/>
      <c r="L310" s="240"/>
      <c r="M310" s="241"/>
      <c r="N310" s="242"/>
      <c r="O310" s="242"/>
      <c r="P310" s="242"/>
      <c r="Q310" s="242"/>
      <c r="R310" s="242"/>
      <c r="S310" s="242"/>
      <c r="T310" s="243"/>
      <c r="U310" s="13"/>
      <c r="V310" s="13"/>
      <c r="W310" s="13"/>
      <c r="X310" s="13"/>
      <c r="Y310" s="13"/>
      <c r="Z310" s="13"/>
      <c r="AA310" s="13"/>
      <c r="AB310" s="13"/>
      <c r="AC310" s="13"/>
      <c r="AD310" s="13"/>
      <c r="AE310" s="13"/>
      <c r="AT310" s="244" t="s">
        <v>141</v>
      </c>
      <c r="AU310" s="244" t="s">
        <v>85</v>
      </c>
      <c r="AV310" s="13" t="s">
        <v>83</v>
      </c>
      <c r="AW310" s="13" t="s">
        <v>32</v>
      </c>
      <c r="AX310" s="13" t="s">
        <v>75</v>
      </c>
      <c r="AY310" s="244" t="s">
        <v>133</v>
      </c>
    </row>
    <row r="311" s="14" customFormat="1">
      <c r="A311" s="14"/>
      <c r="B311" s="245"/>
      <c r="C311" s="246"/>
      <c r="D311" s="236" t="s">
        <v>141</v>
      </c>
      <c r="E311" s="247" t="s">
        <v>1</v>
      </c>
      <c r="F311" s="248" t="s">
        <v>487</v>
      </c>
      <c r="G311" s="246"/>
      <c r="H311" s="249">
        <v>61</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141</v>
      </c>
      <c r="AU311" s="255" t="s">
        <v>85</v>
      </c>
      <c r="AV311" s="14" t="s">
        <v>85</v>
      </c>
      <c r="AW311" s="14" t="s">
        <v>32</v>
      </c>
      <c r="AX311" s="14" t="s">
        <v>83</v>
      </c>
      <c r="AY311" s="255" t="s">
        <v>133</v>
      </c>
    </row>
    <row r="312" s="2" customFormat="1" ht="21.75" customHeight="1">
      <c r="A312" s="39"/>
      <c r="B312" s="40"/>
      <c r="C312" s="220" t="s">
        <v>398</v>
      </c>
      <c r="D312" s="220" t="s">
        <v>135</v>
      </c>
      <c r="E312" s="221" t="s">
        <v>366</v>
      </c>
      <c r="F312" s="222" t="s">
        <v>367</v>
      </c>
      <c r="G312" s="223" t="s">
        <v>138</v>
      </c>
      <c r="H312" s="224">
        <v>162.18000000000001</v>
      </c>
      <c r="I312" s="225"/>
      <c r="J312" s="226">
        <f>ROUND(I312*H312,2)</f>
        <v>0</v>
      </c>
      <c r="K312" s="227"/>
      <c r="L312" s="45"/>
      <c r="M312" s="228" t="s">
        <v>1</v>
      </c>
      <c r="N312" s="229" t="s">
        <v>40</v>
      </c>
      <c r="O312" s="92"/>
      <c r="P312" s="230">
        <f>O312*H312</f>
        <v>0</v>
      </c>
      <c r="Q312" s="230">
        <v>0</v>
      </c>
      <c r="R312" s="230">
        <f>Q312*H312</f>
        <v>0</v>
      </c>
      <c r="S312" s="230">
        <v>0</v>
      </c>
      <c r="T312" s="231">
        <f>S312*H312</f>
        <v>0</v>
      </c>
      <c r="U312" s="39"/>
      <c r="V312" s="39"/>
      <c r="W312" s="39"/>
      <c r="X312" s="39"/>
      <c r="Y312" s="39"/>
      <c r="Z312" s="39"/>
      <c r="AA312" s="39"/>
      <c r="AB312" s="39"/>
      <c r="AC312" s="39"/>
      <c r="AD312" s="39"/>
      <c r="AE312" s="39"/>
      <c r="AR312" s="232" t="s">
        <v>139</v>
      </c>
      <c r="AT312" s="232" t="s">
        <v>135</v>
      </c>
      <c r="AU312" s="232" t="s">
        <v>85</v>
      </c>
      <c r="AY312" s="18" t="s">
        <v>133</v>
      </c>
      <c r="BE312" s="233">
        <f>IF(N312="základní",J312,0)</f>
        <v>0</v>
      </c>
      <c r="BF312" s="233">
        <f>IF(N312="snížená",J312,0)</f>
        <v>0</v>
      </c>
      <c r="BG312" s="233">
        <f>IF(N312="zákl. přenesená",J312,0)</f>
        <v>0</v>
      </c>
      <c r="BH312" s="233">
        <f>IF(N312="sníž. přenesená",J312,0)</f>
        <v>0</v>
      </c>
      <c r="BI312" s="233">
        <f>IF(N312="nulová",J312,0)</f>
        <v>0</v>
      </c>
      <c r="BJ312" s="18" t="s">
        <v>83</v>
      </c>
      <c r="BK312" s="233">
        <f>ROUND(I312*H312,2)</f>
        <v>0</v>
      </c>
      <c r="BL312" s="18" t="s">
        <v>139</v>
      </c>
      <c r="BM312" s="232" t="s">
        <v>2065</v>
      </c>
    </row>
    <row r="313" s="13" customFormat="1">
      <c r="A313" s="13"/>
      <c r="B313" s="234"/>
      <c r="C313" s="235"/>
      <c r="D313" s="236" t="s">
        <v>141</v>
      </c>
      <c r="E313" s="237" t="s">
        <v>1</v>
      </c>
      <c r="F313" s="238" t="s">
        <v>2066</v>
      </c>
      <c r="G313" s="235"/>
      <c r="H313" s="237" t="s">
        <v>1</v>
      </c>
      <c r="I313" s="239"/>
      <c r="J313" s="235"/>
      <c r="K313" s="235"/>
      <c r="L313" s="240"/>
      <c r="M313" s="241"/>
      <c r="N313" s="242"/>
      <c r="O313" s="242"/>
      <c r="P313" s="242"/>
      <c r="Q313" s="242"/>
      <c r="R313" s="242"/>
      <c r="S313" s="242"/>
      <c r="T313" s="243"/>
      <c r="U313" s="13"/>
      <c r="V313" s="13"/>
      <c r="W313" s="13"/>
      <c r="X313" s="13"/>
      <c r="Y313" s="13"/>
      <c r="Z313" s="13"/>
      <c r="AA313" s="13"/>
      <c r="AB313" s="13"/>
      <c r="AC313" s="13"/>
      <c r="AD313" s="13"/>
      <c r="AE313" s="13"/>
      <c r="AT313" s="244" t="s">
        <v>141</v>
      </c>
      <c r="AU313" s="244" t="s">
        <v>85</v>
      </c>
      <c r="AV313" s="13" t="s">
        <v>83</v>
      </c>
      <c r="AW313" s="13" t="s">
        <v>32</v>
      </c>
      <c r="AX313" s="13" t="s">
        <v>75</v>
      </c>
      <c r="AY313" s="244" t="s">
        <v>133</v>
      </c>
    </row>
    <row r="314" s="14" customFormat="1">
      <c r="A314" s="14"/>
      <c r="B314" s="245"/>
      <c r="C314" s="246"/>
      <c r="D314" s="236" t="s">
        <v>141</v>
      </c>
      <c r="E314" s="247" t="s">
        <v>1</v>
      </c>
      <c r="F314" s="248" t="s">
        <v>1947</v>
      </c>
      <c r="G314" s="246"/>
      <c r="H314" s="249">
        <v>57.240000000000002</v>
      </c>
      <c r="I314" s="250"/>
      <c r="J314" s="246"/>
      <c r="K314" s="246"/>
      <c r="L314" s="251"/>
      <c r="M314" s="252"/>
      <c r="N314" s="253"/>
      <c r="O314" s="253"/>
      <c r="P314" s="253"/>
      <c r="Q314" s="253"/>
      <c r="R314" s="253"/>
      <c r="S314" s="253"/>
      <c r="T314" s="254"/>
      <c r="U314" s="14"/>
      <c r="V314" s="14"/>
      <c r="W314" s="14"/>
      <c r="X314" s="14"/>
      <c r="Y314" s="14"/>
      <c r="Z314" s="14"/>
      <c r="AA314" s="14"/>
      <c r="AB314" s="14"/>
      <c r="AC314" s="14"/>
      <c r="AD314" s="14"/>
      <c r="AE314" s="14"/>
      <c r="AT314" s="255" t="s">
        <v>141</v>
      </c>
      <c r="AU314" s="255" t="s">
        <v>85</v>
      </c>
      <c r="AV314" s="14" t="s">
        <v>85</v>
      </c>
      <c r="AW314" s="14" t="s">
        <v>32</v>
      </c>
      <c r="AX314" s="14" t="s">
        <v>75</v>
      </c>
      <c r="AY314" s="255" t="s">
        <v>133</v>
      </c>
    </row>
    <row r="315" s="13" customFormat="1">
      <c r="A315" s="13"/>
      <c r="B315" s="234"/>
      <c r="C315" s="235"/>
      <c r="D315" s="236" t="s">
        <v>141</v>
      </c>
      <c r="E315" s="237" t="s">
        <v>1</v>
      </c>
      <c r="F315" s="238" t="s">
        <v>2067</v>
      </c>
      <c r="G315" s="235"/>
      <c r="H315" s="237" t="s">
        <v>1</v>
      </c>
      <c r="I315" s="239"/>
      <c r="J315" s="235"/>
      <c r="K315" s="235"/>
      <c r="L315" s="240"/>
      <c r="M315" s="241"/>
      <c r="N315" s="242"/>
      <c r="O315" s="242"/>
      <c r="P315" s="242"/>
      <c r="Q315" s="242"/>
      <c r="R315" s="242"/>
      <c r="S315" s="242"/>
      <c r="T315" s="243"/>
      <c r="U315" s="13"/>
      <c r="V315" s="13"/>
      <c r="W315" s="13"/>
      <c r="X315" s="13"/>
      <c r="Y315" s="13"/>
      <c r="Z315" s="13"/>
      <c r="AA315" s="13"/>
      <c r="AB315" s="13"/>
      <c r="AC315" s="13"/>
      <c r="AD315" s="13"/>
      <c r="AE315" s="13"/>
      <c r="AT315" s="244" t="s">
        <v>141</v>
      </c>
      <c r="AU315" s="244" t="s">
        <v>85</v>
      </c>
      <c r="AV315" s="13" t="s">
        <v>83</v>
      </c>
      <c r="AW315" s="13" t="s">
        <v>32</v>
      </c>
      <c r="AX315" s="13" t="s">
        <v>75</v>
      </c>
      <c r="AY315" s="244" t="s">
        <v>133</v>
      </c>
    </row>
    <row r="316" s="14" customFormat="1">
      <c r="A316" s="14"/>
      <c r="B316" s="245"/>
      <c r="C316" s="246"/>
      <c r="D316" s="236" t="s">
        <v>141</v>
      </c>
      <c r="E316" s="247" t="s">
        <v>1</v>
      </c>
      <c r="F316" s="248" t="s">
        <v>1949</v>
      </c>
      <c r="G316" s="246"/>
      <c r="H316" s="249">
        <v>104.94</v>
      </c>
      <c r="I316" s="250"/>
      <c r="J316" s="246"/>
      <c r="K316" s="246"/>
      <c r="L316" s="251"/>
      <c r="M316" s="252"/>
      <c r="N316" s="253"/>
      <c r="O316" s="253"/>
      <c r="P316" s="253"/>
      <c r="Q316" s="253"/>
      <c r="R316" s="253"/>
      <c r="S316" s="253"/>
      <c r="T316" s="254"/>
      <c r="U316" s="14"/>
      <c r="V316" s="14"/>
      <c r="W316" s="14"/>
      <c r="X316" s="14"/>
      <c r="Y316" s="14"/>
      <c r="Z316" s="14"/>
      <c r="AA316" s="14"/>
      <c r="AB316" s="14"/>
      <c r="AC316" s="14"/>
      <c r="AD316" s="14"/>
      <c r="AE316" s="14"/>
      <c r="AT316" s="255" t="s">
        <v>141</v>
      </c>
      <c r="AU316" s="255" t="s">
        <v>85</v>
      </c>
      <c r="AV316" s="14" t="s">
        <v>85</v>
      </c>
      <c r="AW316" s="14" t="s">
        <v>32</v>
      </c>
      <c r="AX316" s="14" t="s">
        <v>75</v>
      </c>
      <c r="AY316" s="255" t="s">
        <v>133</v>
      </c>
    </row>
    <row r="317" s="15" customFormat="1">
      <c r="A317" s="15"/>
      <c r="B317" s="256"/>
      <c r="C317" s="257"/>
      <c r="D317" s="236" t="s">
        <v>141</v>
      </c>
      <c r="E317" s="258" t="s">
        <v>1</v>
      </c>
      <c r="F317" s="259" t="s">
        <v>152</v>
      </c>
      <c r="G317" s="257"/>
      <c r="H317" s="260">
        <v>162.18000000000001</v>
      </c>
      <c r="I317" s="261"/>
      <c r="J317" s="257"/>
      <c r="K317" s="257"/>
      <c r="L317" s="262"/>
      <c r="M317" s="263"/>
      <c r="N317" s="264"/>
      <c r="O317" s="264"/>
      <c r="P317" s="264"/>
      <c r="Q317" s="264"/>
      <c r="R317" s="264"/>
      <c r="S317" s="264"/>
      <c r="T317" s="265"/>
      <c r="U317" s="15"/>
      <c r="V317" s="15"/>
      <c r="W317" s="15"/>
      <c r="X317" s="15"/>
      <c r="Y317" s="15"/>
      <c r="Z317" s="15"/>
      <c r="AA317" s="15"/>
      <c r="AB317" s="15"/>
      <c r="AC317" s="15"/>
      <c r="AD317" s="15"/>
      <c r="AE317" s="15"/>
      <c r="AT317" s="266" t="s">
        <v>141</v>
      </c>
      <c r="AU317" s="266" t="s">
        <v>85</v>
      </c>
      <c r="AV317" s="15" t="s">
        <v>139</v>
      </c>
      <c r="AW317" s="15" t="s">
        <v>32</v>
      </c>
      <c r="AX317" s="15" t="s">
        <v>83</v>
      </c>
      <c r="AY317" s="266" t="s">
        <v>133</v>
      </c>
    </row>
    <row r="318" s="2" customFormat="1" ht="21.75" customHeight="1">
      <c r="A318" s="39"/>
      <c r="B318" s="40"/>
      <c r="C318" s="220" t="s">
        <v>404</v>
      </c>
      <c r="D318" s="220" t="s">
        <v>135</v>
      </c>
      <c r="E318" s="221" t="s">
        <v>1511</v>
      </c>
      <c r="F318" s="222" t="s">
        <v>1512</v>
      </c>
      <c r="G318" s="223" t="s">
        <v>138</v>
      </c>
      <c r="H318" s="224">
        <v>59</v>
      </c>
      <c r="I318" s="225"/>
      <c r="J318" s="226">
        <f>ROUND(I318*H318,2)</f>
        <v>0</v>
      </c>
      <c r="K318" s="227"/>
      <c r="L318" s="45"/>
      <c r="M318" s="228" t="s">
        <v>1</v>
      </c>
      <c r="N318" s="229" t="s">
        <v>40</v>
      </c>
      <c r="O318" s="92"/>
      <c r="P318" s="230">
        <f>O318*H318</f>
        <v>0</v>
      </c>
      <c r="Q318" s="230">
        <v>0</v>
      </c>
      <c r="R318" s="230">
        <f>Q318*H318</f>
        <v>0</v>
      </c>
      <c r="S318" s="230">
        <v>0</v>
      </c>
      <c r="T318" s="231">
        <f>S318*H318</f>
        <v>0</v>
      </c>
      <c r="U318" s="39"/>
      <c r="V318" s="39"/>
      <c r="W318" s="39"/>
      <c r="X318" s="39"/>
      <c r="Y318" s="39"/>
      <c r="Z318" s="39"/>
      <c r="AA318" s="39"/>
      <c r="AB318" s="39"/>
      <c r="AC318" s="39"/>
      <c r="AD318" s="39"/>
      <c r="AE318" s="39"/>
      <c r="AR318" s="232" t="s">
        <v>139</v>
      </c>
      <c r="AT318" s="232" t="s">
        <v>135</v>
      </c>
      <c r="AU318" s="232" t="s">
        <v>85</v>
      </c>
      <c r="AY318" s="18" t="s">
        <v>133</v>
      </c>
      <c r="BE318" s="233">
        <f>IF(N318="základní",J318,0)</f>
        <v>0</v>
      </c>
      <c r="BF318" s="233">
        <f>IF(N318="snížená",J318,0)</f>
        <v>0</v>
      </c>
      <c r="BG318" s="233">
        <f>IF(N318="zákl. přenesená",J318,0)</f>
        <v>0</v>
      </c>
      <c r="BH318" s="233">
        <f>IF(N318="sníž. přenesená",J318,0)</f>
        <v>0</v>
      </c>
      <c r="BI318" s="233">
        <f>IF(N318="nulová",J318,0)</f>
        <v>0</v>
      </c>
      <c r="BJ318" s="18" t="s">
        <v>83</v>
      </c>
      <c r="BK318" s="233">
        <f>ROUND(I318*H318,2)</f>
        <v>0</v>
      </c>
      <c r="BL318" s="18" t="s">
        <v>139</v>
      </c>
      <c r="BM318" s="232" t="s">
        <v>2068</v>
      </c>
    </row>
    <row r="319" s="13" customFormat="1">
      <c r="A319" s="13"/>
      <c r="B319" s="234"/>
      <c r="C319" s="235"/>
      <c r="D319" s="236" t="s">
        <v>141</v>
      </c>
      <c r="E319" s="237" t="s">
        <v>1</v>
      </c>
      <c r="F319" s="238" t="s">
        <v>2069</v>
      </c>
      <c r="G319" s="235"/>
      <c r="H319" s="237" t="s">
        <v>1</v>
      </c>
      <c r="I319" s="239"/>
      <c r="J319" s="235"/>
      <c r="K319" s="235"/>
      <c r="L319" s="240"/>
      <c r="M319" s="241"/>
      <c r="N319" s="242"/>
      <c r="O319" s="242"/>
      <c r="P319" s="242"/>
      <c r="Q319" s="242"/>
      <c r="R319" s="242"/>
      <c r="S319" s="242"/>
      <c r="T319" s="243"/>
      <c r="U319" s="13"/>
      <c r="V319" s="13"/>
      <c r="W319" s="13"/>
      <c r="X319" s="13"/>
      <c r="Y319" s="13"/>
      <c r="Z319" s="13"/>
      <c r="AA319" s="13"/>
      <c r="AB319" s="13"/>
      <c r="AC319" s="13"/>
      <c r="AD319" s="13"/>
      <c r="AE319" s="13"/>
      <c r="AT319" s="244" t="s">
        <v>141</v>
      </c>
      <c r="AU319" s="244" t="s">
        <v>85</v>
      </c>
      <c r="AV319" s="13" t="s">
        <v>83</v>
      </c>
      <c r="AW319" s="13" t="s">
        <v>32</v>
      </c>
      <c r="AX319" s="13" t="s">
        <v>75</v>
      </c>
      <c r="AY319" s="244" t="s">
        <v>133</v>
      </c>
    </row>
    <row r="320" s="14" customFormat="1">
      <c r="A320" s="14"/>
      <c r="B320" s="245"/>
      <c r="C320" s="246"/>
      <c r="D320" s="236" t="s">
        <v>141</v>
      </c>
      <c r="E320" s="247" t="s">
        <v>1</v>
      </c>
      <c r="F320" s="248" t="s">
        <v>479</v>
      </c>
      <c r="G320" s="246"/>
      <c r="H320" s="249">
        <v>59</v>
      </c>
      <c r="I320" s="250"/>
      <c r="J320" s="246"/>
      <c r="K320" s="246"/>
      <c r="L320" s="251"/>
      <c r="M320" s="252"/>
      <c r="N320" s="253"/>
      <c r="O320" s="253"/>
      <c r="P320" s="253"/>
      <c r="Q320" s="253"/>
      <c r="R320" s="253"/>
      <c r="S320" s="253"/>
      <c r="T320" s="254"/>
      <c r="U320" s="14"/>
      <c r="V320" s="14"/>
      <c r="W320" s="14"/>
      <c r="X320" s="14"/>
      <c r="Y320" s="14"/>
      <c r="Z320" s="14"/>
      <c r="AA320" s="14"/>
      <c r="AB320" s="14"/>
      <c r="AC320" s="14"/>
      <c r="AD320" s="14"/>
      <c r="AE320" s="14"/>
      <c r="AT320" s="255" t="s">
        <v>141</v>
      </c>
      <c r="AU320" s="255" t="s">
        <v>85</v>
      </c>
      <c r="AV320" s="14" t="s">
        <v>85</v>
      </c>
      <c r="AW320" s="14" t="s">
        <v>32</v>
      </c>
      <c r="AX320" s="14" t="s">
        <v>83</v>
      </c>
      <c r="AY320" s="255" t="s">
        <v>133</v>
      </c>
    </row>
    <row r="321" s="2" customFormat="1" ht="21.75" customHeight="1">
      <c r="A321" s="39"/>
      <c r="B321" s="40"/>
      <c r="C321" s="220" t="s">
        <v>410</v>
      </c>
      <c r="D321" s="220" t="s">
        <v>135</v>
      </c>
      <c r="E321" s="221" t="s">
        <v>1515</v>
      </c>
      <c r="F321" s="222" t="s">
        <v>1516</v>
      </c>
      <c r="G321" s="223" t="s">
        <v>138</v>
      </c>
      <c r="H321" s="224">
        <v>40</v>
      </c>
      <c r="I321" s="225"/>
      <c r="J321" s="226">
        <f>ROUND(I321*H321,2)</f>
        <v>0</v>
      </c>
      <c r="K321" s="227"/>
      <c r="L321" s="45"/>
      <c r="M321" s="228" t="s">
        <v>1</v>
      </c>
      <c r="N321" s="229" t="s">
        <v>40</v>
      </c>
      <c r="O321" s="92"/>
      <c r="P321" s="230">
        <f>O321*H321</f>
        <v>0</v>
      </c>
      <c r="Q321" s="230">
        <v>0</v>
      </c>
      <c r="R321" s="230">
        <f>Q321*H321</f>
        <v>0</v>
      </c>
      <c r="S321" s="230">
        <v>0</v>
      </c>
      <c r="T321" s="231">
        <f>S321*H321</f>
        <v>0</v>
      </c>
      <c r="U321" s="39"/>
      <c r="V321" s="39"/>
      <c r="W321" s="39"/>
      <c r="X321" s="39"/>
      <c r="Y321" s="39"/>
      <c r="Z321" s="39"/>
      <c r="AA321" s="39"/>
      <c r="AB321" s="39"/>
      <c r="AC321" s="39"/>
      <c r="AD321" s="39"/>
      <c r="AE321" s="39"/>
      <c r="AR321" s="232" t="s">
        <v>139</v>
      </c>
      <c r="AT321" s="232" t="s">
        <v>135</v>
      </c>
      <c r="AU321" s="232" t="s">
        <v>85</v>
      </c>
      <c r="AY321" s="18" t="s">
        <v>133</v>
      </c>
      <c r="BE321" s="233">
        <f>IF(N321="základní",J321,0)</f>
        <v>0</v>
      </c>
      <c r="BF321" s="233">
        <f>IF(N321="snížená",J321,0)</f>
        <v>0</v>
      </c>
      <c r="BG321" s="233">
        <f>IF(N321="zákl. přenesená",J321,0)</f>
        <v>0</v>
      </c>
      <c r="BH321" s="233">
        <f>IF(N321="sníž. přenesená",J321,0)</f>
        <v>0</v>
      </c>
      <c r="BI321" s="233">
        <f>IF(N321="nulová",J321,0)</f>
        <v>0</v>
      </c>
      <c r="BJ321" s="18" t="s">
        <v>83</v>
      </c>
      <c r="BK321" s="233">
        <f>ROUND(I321*H321,2)</f>
        <v>0</v>
      </c>
      <c r="BL321" s="18" t="s">
        <v>139</v>
      </c>
      <c r="BM321" s="232" t="s">
        <v>2070</v>
      </c>
    </row>
    <row r="322" s="13" customFormat="1">
      <c r="A322" s="13"/>
      <c r="B322" s="234"/>
      <c r="C322" s="235"/>
      <c r="D322" s="236" t="s">
        <v>141</v>
      </c>
      <c r="E322" s="237" t="s">
        <v>1</v>
      </c>
      <c r="F322" s="238" t="s">
        <v>1957</v>
      </c>
      <c r="G322" s="235"/>
      <c r="H322" s="237" t="s">
        <v>1</v>
      </c>
      <c r="I322" s="239"/>
      <c r="J322" s="235"/>
      <c r="K322" s="235"/>
      <c r="L322" s="240"/>
      <c r="M322" s="241"/>
      <c r="N322" s="242"/>
      <c r="O322" s="242"/>
      <c r="P322" s="242"/>
      <c r="Q322" s="242"/>
      <c r="R322" s="242"/>
      <c r="S322" s="242"/>
      <c r="T322" s="243"/>
      <c r="U322" s="13"/>
      <c r="V322" s="13"/>
      <c r="W322" s="13"/>
      <c r="X322" s="13"/>
      <c r="Y322" s="13"/>
      <c r="Z322" s="13"/>
      <c r="AA322" s="13"/>
      <c r="AB322" s="13"/>
      <c r="AC322" s="13"/>
      <c r="AD322" s="13"/>
      <c r="AE322" s="13"/>
      <c r="AT322" s="244" t="s">
        <v>141</v>
      </c>
      <c r="AU322" s="244" t="s">
        <v>85</v>
      </c>
      <c r="AV322" s="13" t="s">
        <v>83</v>
      </c>
      <c r="AW322" s="13" t="s">
        <v>32</v>
      </c>
      <c r="AX322" s="13" t="s">
        <v>75</v>
      </c>
      <c r="AY322" s="244" t="s">
        <v>133</v>
      </c>
    </row>
    <row r="323" s="14" customFormat="1">
      <c r="A323" s="14"/>
      <c r="B323" s="245"/>
      <c r="C323" s="246"/>
      <c r="D323" s="236" t="s">
        <v>141</v>
      </c>
      <c r="E323" s="247" t="s">
        <v>1</v>
      </c>
      <c r="F323" s="248" t="s">
        <v>382</v>
      </c>
      <c r="G323" s="246"/>
      <c r="H323" s="249">
        <v>40</v>
      </c>
      <c r="I323" s="250"/>
      <c r="J323" s="246"/>
      <c r="K323" s="246"/>
      <c r="L323" s="251"/>
      <c r="M323" s="252"/>
      <c r="N323" s="253"/>
      <c r="O323" s="253"/>
      <c r="P323" s="253"/>
      <c r="Q323" s="253"/>
      <c r="R323" s="253"/>
      <c r="S323" s="253"/>
      <c r="T323" s="254"/>
      <c r="U323" s="14"/>
      <c r="V323" s="14"/>
      <c r="W323" s="14"/>
      <c r="X323" s="14"/>
      <c r="Y323" s="14"/>
      <c r="Z323" s="14"/>
      <c r="AA323" s="14"/>
      <c r="AB323" s="14"/>
      <c r="AC323" s="14"/>
      <c r="AD323" s="14"/>
      <c r="AE323" s="14"/>
      <c r="AT323" s="255" t="s">
        <v>141</v>
      </c>
      <c r="AU323" s="255" t="s">
        <v>85</v>
      </c>
      <c r="AV323" s="14" t="s">
        <v>85</v>
      </c>
      <c r="AW323" s="14" t="s">
        <v>32</v>
      </c>
      <c r="AX323" s="14" t="s">
        <v>83</v>
      </c>
      <c r="AY323" s="255" t="s">
        <v>133</v>
      </c>
    </row>
    <row r="324" s="2" customFormat="1" ht="21.75" customHeight="1">
      <c r="A324" s="39"/>
      <c r="B324" s="40"/>
      <c r="C324" s="220" t="s">
        <v>415</v>
      </c>
      <c r="D324" s="220" t="s">
        <v>135</v>
      </c>
      <c r="E324" s="221" t="s">
        <v>1519</v>
      </c>
      <c r="F324" s="222" t="s">
        <v>1520</v>
      </c>
      <c r="G324" s="223" t="s">
        <v>138</v>
      </c>
      <c r="H324" s="224">
        <v>57.240000000000002</v>
      </c>
      <c r="I324" s="225"/>
      <c r="J324" s="226">
        <f>ROUND(I324*H324,2)</f>
        <v>0</v>
      </c>
      <c r="K324" s="227"/>
      <c r="L324" s="45"/>
      <c r="M324" s="228" t="s">
        <v>1</v>
      </c>
      <c r="N324" s="229" t="s">
        <v>40</v>
      </c>
      <c r="O324" s="92"/>
      <c r="P324" s="230">
        <f>O324*H324</f>
        <v>0</v>
      </c>
      <c r="Q324" s="230">
        <v>0</v>
      </c>
      <c r="R324" s="230">
        <f>Q324*H324</f>
        <v>0</v>
      </c>
      <c r="S324" s="230">
        <v>0</v>
      </c>
      <c r="T324" s="231">
        <f>S324*H324</f>
        <v>0</v>
      </c>
      <c r="U324" s="39"/>
      <c r="V324" s="39"/>
      <c r="W324" s="39"/>
      <c r="X324" s="39"/>
      <c r="Y324" s="39"/>
      <c r="Z324" s="39"/>
      <c r="AA324" s="39"/>
      <c r="AB324" s="39"/>
      <c r="AC324" s="39"/>
      <c r="AD324" s="39"/>
      <c r="AE324" s="39"/>
      <c r="AR324" s="232" t="s">
        <v>139</v>
      </c>
      <c r="AT324" s="232" t="s">
        <v>135</v>
      </c>
      <c r="AU324" s="232" t="s">
        <v>85</v>
      </c>
      <c r="AY324" s="18" t="s">
        <v>133</v>
      </c>
      <c r="BE324" s="233">
        <f>IF(N324="základní",J324,0)</f>
        <v>0</v>
      </c>
      <c r="BF324" s="233">
        <f>IF(N324="snížená",J324,0)</f>
        <v>0</v>
      </c>
      <c r="BG324" s="233">
        <f>IF(N324="zákl. přenesená",J324,0)</f>
        <v>0</v>
      </c>
      <c r="BH324" s="233">
        <f>IF(N324="sníž. přenesená",J324,0)</f>
        <v>0</v>
      </c>
      <c r="BI324" s="233">
        <f>IF(N324="nulová",J324,0)</f>
        <v>0</v>
      </c>
      <c r="BJ324" s="18" t="s">
        <v>83</v>
      </c>
      <c r="BK324" s="233">
        <f>ROUND(I324*H324,2)</f>
        <v>0</v>
      </c>
      <c r="BL324" s="18" t="s">
        <v>139</v>
      </c>
      <c r="BM324" s="232" t="s">
        <v>2071</v>
      </c>
    </row>
    <row r="325" s="13" customFormat="1">
      <c r="A325" s="13"/>
      <c r="B325" s="234"/>
      <c r="C325" s="235"/>
      <c r="D325" s="236" t="s">
        <v>141</v>
      </c>
      <c r="E325" s="237" t="s">
        <v>1</v>
      </c>
      <c r="F325" s="238" t="s">
        <v>2072</v>
      </c>
      <c r="G325" s="235"/>
      <c r="H325" s="237" t="s">
        <v>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141</v>
      </c>
      <c r="AU325" s="244" t="s">
        <v>85</v>
      </c>
      <c r="AV325" s="13" t="s">
        <v>83</v>
      </c>
      <c r="AW325" s="13" t="s">
        <v>32</v>
      </c>
      <c r="AX325" s="13" t="s">
        <v>75</v>
      </c>
      <c r="AY325" s="244" t="s">
        <v>133</v>
      </c>
    </row>
    <row r="326" s="14" customFormat="1">
      <c r="A326" s="14"/>
      <c r="B326" s="245"/>
      <c r="C326" s="246"/>
      <c r="D326" s="236" t="s">
        <v>141</v>
      </c>
      <c r="E326" s="247" t="s">
        <v>1</v>
      </c>
      <c r="F326" s="248" t="s">
        <v>1947</v>
      </c>
      <c r="G326" s="246"/>
      <c r="H326" s="249">
        <v>57.240000000000002</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141</v>
      </c>
      <c r="AU326" s="255" t="s">
        <v>85</v>
      </c>
      <c r="AV326" s="14" t="s">
        <v>85</v>
      </c>
      <c r="AW326" s="14" t="s">
        <v>32</v>
      </c>
      <c r="AX326" s="14" t="s">
        <v>83</v>
      </c>
      <c r="AY326" s="255" t="s">
        <v>133</v>
      </c>
    </row>
    <row r="327" s="2" customFormat="1" ht="24.15" customHeight="1">
      <c r="A327" s="39"/>
      <c r="B327" s="40"/>
      <c r="C327" s="220" t="s">
        <v>420</v>
      </c>
      <c r="D327" s="220" t="s">
        <v>135</v>
      </c>
      <c r="E327" s="221" t="s">
        <v>383</v>
      </c>
      <c r="F327" s="222" t="s">
        <v>384</v>
      </c>
      <c r="G327" s="223" t="s">
        <v>138</v>
      </c>
      <c r="H327" s="224">
        <v>100.2</v>
      </c>
      <c r="I327" s="225"/>
      <c r="J327" s="226">
        <f>ROUND(I327*H327,2)</f>
        <v>0</v>
      </c>
      <c r="K327" s="227"/>
      <c r="L327" s="45"/>
      <c r="M327" s="228" t="s">
        <v>1</v>
      </c>
      <c r="N327" s="229" t="s">
        <v>40</v>
      </c>
      <c r="O327" s="92"/>
      <c r="P327" s="230">
        <f>O327*H327</f>
        <v>0</v>
      </c>
      <c r="Q327" s="230">
        <v>0.13188</v>
      </c>
      <c r="R327" s="230">
        <f>Q327*H327</f>
        <v>13.214376</v>
      </c>
      <c r="S327" s="230">
        <v>0</v>
      </c>
      <c r="T327" s="231">
        <f>S327*H327</f>
        <v>0</v>
      </c>
      <c r="U327" s="39"/>
      <c r="V327" s="39"/>
      <c r="W327" s="39"/>
      <c r="X327" s="39"/>
      <c r="Y327" s="39"/>
      <c r="Z327" s="39"/>
      <c r="AA327" s="39"/>
      <c r="AB327" s="39"/>
      <c r="AC327" s="39"/>
      <c r="AD327" s="39"/>
      <c r="AE327" s="39"/>
      <c r="AR327" s="232" t="s">
        <v>139</v>
      </c>
      <c r="AT327" s="232" t="s">
        <v>135</v>
      </c>
      <c r="AU327" s="232" t="s">
        <v>85</v>
      </c>
      <c r="AY327" s="18" t="s">
        <v>133</v>
      </c>
      <c r="BE327" s="233">
        <f>IF(N327="základní",J327,0)</f>
        <v>0</v>
      </c>
      <c r="BF327" s="233">
        <f>IF(N327="snížená",J327,0)</f>
        <v>0</v>
      </c>
      <c r="BG327" s="233">
        <f>IF(N327="zákl. přenesená",J327,0)</f>
        <v>0</v>
      </c>
      <c r="BH327" s="233">
        <f>IF(N327="sníž. přenesená",J327,0)</f>
        <v>0</v>
      </c>
      <c r="BI327" s="233">
        <f>IF(N327="nulová",J327,0)</f>
        <v>0</v>
      </c>
      <c r="BJ327" s="18" t="s">
        <v>83</v>
      </c>
      <c r="BK327" s="233">
        <f>ROUND(I327*H327,2)</f>
        <v>0</v>
      </c>
      <c r="BL327" s="18" t="s">
        <v>139</v>
      </c>
      <c r="BM327" s="232" t="s">
        <v>2073</v>
      </c>
    </row>
    <row r="328" s="13" customFormat="1">
      <c r="A328" s="13"/>
      <c r="B328" s="234"/>
      <c r="C328" s="235"/>
      <c r="D328" s="236" t="s">
        <v>141</v>
      </c>
      <c r="E328" s="237" t="s">
        <v>1</v>
      </c>
      <c r="F328" s="238" t="s">
        <v>2074</v>
      </c>
      <c r="G328" s="235"/>
      <c r="H328" s="237" t="s">
        <v>1</v>
      </c>
      <c r="I328" s="239"/>
      <c r="J328" s="235"/>
      <c r="K328" s="235"/>
      <c r="L328" s="240"/>
      <c r="M328" s="241"/>
      <c r="N328" s="242"/>
      <c r="O328" s="242"/>
      <c r="P328" s="242"/>
      <c r="Q328" s="242"/>
      <c r="R328" s="242"/>
      <c r="S328" s="242"/>
      <c r="T328" s="243"/>
      <c r="U328" s="13"/>
      <c r="V328" s="13"/>
      <c r="W328" s="13"/>
      <c r="X328" s="13"/>
      <c r="Y328" s="13"/>
      <c r="Z328" s="13"/>
      <c r="AA328" s="13"/>
      <c r="AB328" s="13"/>
      <c r="AC328" s="13"/>
      <c r="AD328" s="13"/>
      <c r="AE328" s="13"/>
      <c r="AT328" s="244" t="s">
        <v>141</v>
      </c>
      <c r="AU328" s="244" t="s">
        <v>85</v>
      </c>
      <c r="AV328" s="13" t="s">
        <v>83</v>
      </c>
      <c r="AW328" s="13" t="s">
        <v>32</v>
      </c>
      <c r="AX328" s="13" t="s">
        <v>75</v>
      </c>
      <c r="AY328" s="244" t="s">
        <v>133</v>
      </c>
    </row>
    <row r="329" s="14" customFormat="1">
      <c r="A329" s="14"/>
      <c r="B329" s="245"/>
      <c r="C329" s="246"/>
      <c r="D329" s="236" t="s">
        <v>141</v>
      </c>
      <c r="E329" s="247" t="s">
        <v>1</v>
      </c>
      <c r="F329" s="248" t="s">
        <v>2075</v>
      </c>
      <c r="G329" s="246"/>
      <c r="H329" s="249">
        <v>100.2</v>
      </c>
      <c r="I329" s="250"/>
      <c r="J329" s="246"/>
      <c r="K329" s="246"/>
      <c r="L329" s="251"/>
      <c r="M329" s="252"/>
      <c r="N329" s="253"/>
      <c r="O329" s="253"/>
      <c r="P329" s="253"/>
      <c r="Q329" s="253"/>
      <c r="R329" s="253"/>
      <c r="S329" s="253"/>
      <c r="T329" s="254"/>
      <c r="U329" s="14"/>
      <c r="V329" s="14"/>
      <c r="W329" s="14"/>
      <c r="X329" s="14"/>
      <c r="Y329" s="14"/>
      <c r="Z329" s="14"/>
      <c r="AA329" s="14"/>
      <c r="AB329" s="14"/>
      <c r="AC329" s="14"/>
      <c r="AD329" s="14"/>
      <c r="AE329" s="14"/>
      <c r="AT329" s="255" t="s">
        <v>141</v>
      </c>
      <c r="AU329" s="255" t="s">
        <v>85</v>
      </c>
      <c r="AV329" s="14" t="s">
        <v>85</v>
      </c>
      <c r="AW329" s="14" t="s">
        <v>32</v>
      </c>
      <c r="AX329" s="14" t="s">
        <v>83</v>
      </c>
      <c r="AY329" s="255" t="s">
        <v>133</v>
      </c>
    </row>
    <row r="330" s="2" customFormat="1" ht="24.15" customHeight="1">
      <c r="A330" s="39"/>
      <c r="B330" s="40"/>
      <c r="C330" s="220" t="s">
        <v>425</v>
      </c>
      <c r="D330" s="220" t="s">
        <v>135</v>
      </c>
      <c r="E330" s="221" t="s">
        <v>1525</v>
      </c>
      <c r="F330" s="222" t="s">
        <v>1526</v>
      </c>
      <c r="G330" s="223" t="s">
        <v>138</v>
      </c>
      <c r="H330" s="224">
        <v>59</v>
      </c>
      <c r="I330" s="225"/>
      <c r="J330" s="226">
        <f>ROUND(I330*H330,2)</f>
        <v>0</v>
      </c>
      <c r="K330" s="227"/>
      <c r="L330" s="45"/>
      <c r="M330" s="228" t="s">
        <v>1</v>
      </c>
      <c r="N330" s="229" t="s">
        <v>40</v>
      </c>
      <c r="O330" s="92"/>
      <c r="P330" s="230">
        <f>O330*H330</f>
        <v>0</v>
      </c>
      <c r="Q330" s="230">
        <v>0.18462999999999999</v>
      </c>
      <c r="R330" s="230">
        <f>Q330*H330</f>
        <v>10.89317</v>
      </c>
      <c r="S330" s="230">
        <v>0</v>
      </c>
      <c r="T330" s="231">
        <f>S330*H330</f>
        <v>0</v>
      </c>
      <c r="U330" s="39"/>
      <c r="V330" s="39"/>
      <c r="W330" s="39"/>
      <c r="X330" s="39"/>
      <c r="Y330" s="39"/>
      <c r="Z330" s="39"/>
      <c r="AA330" s="39"/>
      <c r="AB330" s="39"/>
      <c r="AC330" s="39"/>
      <c r="AD330" s="39"/>
      <c r="AE330" s="39"/>
      <c r="AR330" s="232" t="s">
        <v>139</v>
      </c>
      <c r="AT330" s="232" t="s">
        <v>135</v>
      </c>
      <c r="AU330" s="232" t="s">
        <v>85</v>
      </c>
      <c r="AY330" s="18" t="s">
        <v>133</v>
      </c>
      <c r="BE330" s="233">
        <f>IF(N330="základní",J330,0)</f>
        <v>0</v>
      </c>
      <c r="BF330" s="233">
        <f>IF(N330="snížená",J330,0)</f>
        <v>0</v>
      </c>
      <c r="BG330" s="233">
        <f>IF(N330="zákl. přenesená",J330,0)</f>
        <v>0</v>
      </c>
      <c r="BH330" s="233">
        <f>IF(N330="sníž. přenesená",J330,0)</f>
        <v>0</v>
      </c>
      <c r="BI330" s="233">
        <f>IF(N330="nulová",J330,0)</f>
        <v>0</v>
      </c>
      <c r="BJ330" s="18" t="s">
        <v>83</v>
      </c>
      <c r="BK330" s="233">
        <f>ROUND(I330*H330,2)</f>
        <v>0</v>
      </c>
      <c r="BL330" s="18" t="s">
        <v>139</v>
      </c>
      <c r="BM330" s="232" t="s">
        <v>2076</v>
      </c>
    </row>
    <row r="331" s="13" customFormat="1">
      <c r="A331" s="13"/>
      <c r="B331" s="234"/>
      <c r="C331" s="235"/>
      <c r="D331" s="236" t="s">
        <v>141</v>
      </c>
      <c r="E331" s="237" t="s">
        <v>1</v>
      </c>
      <c r="F331" s="238" t="s">
        <v>2077</v>
      </c>
      <c r="G331" s="235"/>
      <c r="H331" s="237" t="s">
        <v>1</v>
      </c>
      <c r="I331" s="239"/>
      <c r="J331" s="235"/>
      <c r="K331" s="235"/>
      <c r="L331" s="240"/>
      <c r="M331" s="241"/>
      <c r="N331" s="242"/>
      <c r="O331" s="242"/>
      <c r="P331" s="242"/>
      <c r="Q331" s="242"/>
      <c r="R331" s="242"/>
      <c r="S331" s="242"/>
      <c r="T331" s="243"/>
      <c r="U331" s="13"/>
      <c r="V331" s="13"/>
      <c r="W331" s="13"/>
      <c r="X331" s="13"/>
      <c r="Y331" s="13"/>
      <c r="Z331" s="13"/>
      <c r="AA331" s="13"/>
      <c r="AB331" s="13"/>
      <c r="AC331" s="13"/>
      <c r="AD331" s="13"/>
      <c r="AE331" s="13"/>
      <c r="AT331" s="244" t="s">
        <v>141</v>
      </c>
      <c r="AU331" s="244" t="s">
        <v>85</v>
      </c>
      <c r="AV331" s="13" t="s">
        <v>83</v>
      </c>
      <c r="AW331" s="13" t="s">
        <v>32</v>
      </c>
      <c r="AX331" s="13" t="s">
        <v>75</v>
      </c>
      <c r="AY331" s="244" t="s">
        <v>133</v>
      </c>
    </row>
    <row r="332" s="14" customFormat="1">
      <c r="A332" s="14"/>
      <c r="B332" s="245"/>
      <c r="C332" s="246"/>
      <c r="D332" s="236" t="s">
        <v>141</v>
      </c>
      <c r="E332" s="247" t="s">
        <v>1</v>
      </c>
      <c r="F332" s="248" t="s">
        <v>479</v>
      </c>
      <c r="G332" s="246"/>
      <c r="H332" s="249">
        <v>59</v>
      </c>
      <c r="I332" s="250"/>
      <c r="J332" s="246"/>
      <c r="K332" s="246"/>
      <c r="L332" s="251"/>
      <c r="M332" s="252"/>
      <c r="N332" s="253"/>
      <c r="O332" s="253"/>
      <c r="P332" s="253"/>
      <c r="Q332" s="253"/>
      <c r="R332" s="253"/>
      <c r="S332" s="253"/>
      <c r="T332" s="254"/>
      <c r="U332" s="14"/>
      <c r="V332" s="14"/>
      <c r="W332" s="14"/>
      <c r="X332" s="14"/>
      <c r="Y332" s="14"/>
      <c r="Z332" s="14"/>
      <c r="AA332" s="14"/>
      <c r="AB332" s="14"/>
      <c r="AC332" s="14"/>
      <c r="AD332" s="14"/>
      <c r="AE332" s="14"/>
      <c r="AT332" s="255" t="s">
        <v>141</v>
      </c>
      <c r="AU332" s="255" t="s">
        <v>85</v>
      </c>
      <c r="AV332" s="14" t="s">
        <v>85</v>
      </c>
      <c r="AW332" s="14" t="s">
        <v>32</v>
      </c>
      <c r="AX332" s="14" t="s">
        <v>83</v>
      </c>
      <c r="AY332" s="255" t="s">
        <v>133</v>
      </c>
    </row>
    <row r="333" s="2" customFormat="1" ht="24.15" customHeight="1">
      <c r="A333" s="39"/>
      <c r="B333" s="40"/>
      <c r="C333" s="220" t="s">
        <v>431</v>
      </c>
      <c r="D333" s="220" t="s">
        <v>135</v>
      </c>
      <c r="E333" s="221" t="s">
        <v>388</v>
      </c>
      <c r="F333" s="222" t="s">
        <v>389</v>
      </c>
      <c r="G333" s="223" t="s">
        <v>138</v>
      </c>
      <c r="H333" s="224">
        <v>200.40000000000001</v>
      </c>
      <c r="I333" s="225"/>
      <c r="J333" s="226">
        <f>ROUND(I333*H333,2)</f>
        <v>0</v>
      </c>
      <c r="K333" s="227"/>
      <c r="L333" s="45"/>
      <c r="M333" s="228" t="s">
        <v>1</v>
      </c>
      <c r="N333" s="229" t="s">
        <v>40</v>
      </c>
      <c r="O333" s="92"/>
      <c r="P333" s="230">
        <f>O333*H333</f>
        <v>0</v>
      </c>
      <c r="Q333" s="230">
        <v>0.38868999999999998</v>
      </c>
      <c r="R333" s="230">
        <f>Q333*H333</f>
        <v>77.893475999999993</v>
      </c>
      <c r="S333" s="230">
        <v>0</v>
      </c>
      <c r="T333" s="231">
        <f>S333*H333</f>
        <v>0</v>
      </c>
      <c r="U333" s="39"/>
      <c r="V333" s="39"/>
      <c r="W333" s="39"/>
      <c r="X333" s="39"/>
      <c r="Y333" s="39"/>
      <c r="Z333" s="39"/>
      <c r="AA333" s="39"/>
      <c r="AB333" s="39"/>
      <c r="AC333" s="39"/>
      <c r="AD333" s="39"/>
      <c r="AE333" s="39"/>
      <c r="AR333" s="232" t="s">
        <v>139</v>
      </c>
      <c r="AT333" s="232" t="s">
        <v>135</v>
      </c>
      <c r="AU333" s="232" t="s">
        <v>85</v>
      </c>
      <c r="AY333" s="18" t="s">
        <v>133</v>
      </c>
      <c r="BE333" s="233">
        <f>IF(N333="základní",J333,0)</f>
        <v>0</v>
      </c>
      <c r="BF333" s="233">
        <f>IF(N333="snížená",J333,0)</f>
        <v>0</v>
      </c>
      <c r="BG333" s="233">
        <f>IF(N333="zákl. přenesená",J333,0)</f>
        <v>0</v>
      </c>
      <c r="BH333" s="233">
        <f>IF(N333="sníž. přenesená",J333,0)</f>
        <v>0</v>
      </c>
      <c r="BI333" s="233">
        <f>IF(N333="nulová",J333,0)</f>
        <v>0</v>
      </c>
      <c r="BJ333" s="18" t="s">
        <v>83</v>
      </c>
      <c r="BK333" s="233">
        <f>ROUND(I333*H333,2)</f>
        <v>0</v>
      </c>
      <c r="BL333" s="18" t="s">
        <v>139</v>
      </c>
      <c r="BM333" s="232" t="s">
        <v>2078</v>
      </c>
    </row>
    <row r="334" s="13" customFormat="1">
      <c r="A334" s="13"/>
      <c r="B334" s="234"/>
      <c r="C334" s="235"/>
      <c r="D334" s="236" t="s">
        <v>141</v>
      </c>
      <c r="E334" s="237" t="s">
        <v>1</v>
      </c>
      <c r="F334" s="238" t="s">
        <v>2079</v>
      </c>
      <c r="G334" s="235"/>
      <c r="H334" s="237" t="s">
        <v>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141</v>
      </c>
      <c r="AU334" s="244" t="s">
        <v>85</v>
      </c>
      <c r="AV334" s="13" t="s">
        <v>83</v>
      </c>
      <c r="AW334" s="13" t="s">
        <v>32</v>
      </c>
      <c r="AX334" s="13" t="s">
        <v>75</v>
      </c>
      <c r="AY334" s="244" t="s">
        <v>133</v>
      </c>
    </row>
    <row r="335" s="14" customFormat="1">
      <c r="A335" s="14"/>
      <c r="B335" s="245"/>
      <c r="C335" s="246"/>
      <c r="D335" s="236" t="s">
        <v>141</v>
      </c>
      <c r="E335" s="247" t="s">
        <v>1</v>
      </c>
      <c r="F335" s="248" t="s">
        <v>2080</v>
      </c>
      <c r="G335" s="246"/>
      <c r="H335" s="249">
        <v>200.40000000000001</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141</v>
      </c>
      <c r="AU335" s="255" t="s">
        <v>85</v>
      </c>
      <c r="AV335" s="14" t="s">
        <v>85</v>
      </c>
      <c r="AW335" s="14" t="s">
        <v>32</v>
      </c>
      <c r="AX335" s="14" t="s">
        <v>83</v>
      </c>
      <c r="AY335" s="255" t="s">
        <v>133</v>
      </c>
    </row>
    <row r="336" s="2" customFormat="1" ht="24.15" customHeight="1">
      <c r="A336" s="39"/>
      <c r="B336" s="40"/>
      <c r="C336" s="220" t="s">
        <v>437</v>
      </c>
      <c r="D336" s="220" t="s">
        <v>135</v>
      </c>
      <c r="E336" s="221" t="s">
        <v>2081</v>
      </c>
      <c r="F336" s="222" t="s">
        <v>2082</v>
      </c>
      <c r="G336" s="223" t="s">
        <v>138</v>
      </c>
      <c r="H336" s="224">
        <v>49</v>
      </c>
      <c r="I336" s="225"/>
      <c r="J336" s="226">
        <f>ROUND(I336*H336,2)</f>
        <v>0</v>
      </c>
      <c r="K336" s="227"/>
      <c r="L336" s="45"/>
      <c r="M336" s="228" t="s">
        <v>1</v>
      </c>
      <c r="N336" s="229" t="s">
        <v>40</v>
      </c>
      <c r="O336" s="92"/>
      <c r="P336" s="230">
        <f>O336*H336</f>
        <v>0</v>
      </c>
      <c r="Q336" s="230">
        <v>0.24501000000000001</v>
      </c>
      <c r="R336" s="230">
        <f>Q336*H336</f>
        <v>12.00549</v>
      </c>
      <c r="S336" s="230">
        <v>0</v>
      </c>
      <c r="T336" s="231">
        <f>S336*H336</f>
        <v>0</v>
      </c>
      <c r="U336" s="39"/>
      <c r="V336" s="39"/>
      <c r="W336" s="39"/>
      <c r="X336" s="39"/>
      <c r="Y336" s="39"/>
      <c r="Z336" s="39"/>
      <c r="AA336" s="39"/>
      <c r="AB336" s="39"/>
      <c r="AC336" s="39"/>
      <c r="AD336" s="39"/>
      <c r="AE336" s="39"/>
      <c r="AR336" s="232" t="s">
        <v>139</v>
      </c>
      <c r="AT336" s="232" t="s">
        <v>135</v>
      </c>
      <c r="AU336" s="232" t="s">
        <v>85</v>
      </c>
      <c r="AY336" s="18" t="s">
        <v>133</v>
      </c>
      <c r="BE336" s="233">
        <f>IF(N336="základní",J336,0)</f>
        <v>0</v>
      </c>
      <c r="BF336" s="233">
        <f>IF(N336="snížená",J336,0)</f>
        <v>0</v>
      </c>
      <c r="BG336" s="233">
        <f>IF(N336="zákl. přenesená",J336,0)</f>
        <v>0</v>
      </c>
      <c r="BH336" s="233">
        <f>IF(N336="sníž. přenesená",J336,0)</f>
        <v>0</v>
      </c>
      <c r="BI336" s="233">
        <f>IF(N336="nulová",J336,0)</f>
        <v>0</v>
      </c>
      <c r="BJ336" s="18" t="s">
        <v>83</v>
      </c>
      <c r="BK336" s="233">
        <f>ROUND(I336*H336,2)</f>
        <v>0</v>
      </c>
      <c r="BL336" s="18" t="s">
        <v>139</v>
      </c>
      <c r="BM336" s="232" t="s">
        <v>2083</v>
      </c>
    </row>
    <row r="337" s="13" customFormat="1">
      <c r="A337" s="13"/>
      <c r="B337" s="234"/>
      <c r="C337" s="235"/>
      <c r="D337" s="236" t="s">
        <v>141</v>
      </c>
      <c r="E337" s="237" t="s">
        <v>1</v>
      </c>
      <c r="F337" s="238" t="s">
        <v>2084</v>
      </c>
      <c r="G337" s="235"/>
      <c r="H337" s="237" t="s">
        <v>1</v>
      </c>
      <c r="I337" s="239"/>
      <c r="J337" s="235"/>
      <c r="K337" s="235"/>
      <c r="L337" s="240"/>
      <c r="M337" s="241"/>
      <c r="N337" s="242"/>
      <c r="O337" s="242"/>
      <c r="P337" s="242"/>
      <c r="Q337" s="242"/>
      <c r="R337" s="242"/>
      <c r="S337" s="242"/>
      <c r="T337" s="243"/>
      <c r="U337" s="13"/>
      <c r="V337" s="13"/>
      <c r="W337" s="13"/>
      <c r="X337" s="13"/>
      <c r="Y337" s="13"/>
      <c r="Z337" s="13"/>
      <c r="AA337" s="13"/>
      <c r="AB337" s="13"/>
      <c r="AC337" s="13"/>
      <c r="AD337" s="13"/>
      <c r="AE337" s="13"/>
      <c r="AT337" s="244" t="s">
        <v>141</v>
      </c>
      <c r="AU337" s="244" t="s">
        <v>85</v>
      </c>
      <c r="AV337" s="13" t="s">
        <v>83</v>
      </c>
      <c r="AW337" s="13" t="s">
        <v>32</v>
      </c>
      <c r="AX337" s="13" t="s">
        <v>75</v>
      </c>
      <c r="AY337" s="244" t="s">
        <v>133</v>
      </c>
    </row>
    <row r="338" s="14" customFormat="1">
      <c r="A338" s="14"/>
      <c r="B338" s="245"/>
      <c r="C338" s="246"/>
      <c r="D338" s="236" t="s">
        <v>141</v>
      </c>
      <c r="E338" s="247" t="s">
        <v>1</v>
      </c>
      <c r="F338" s="248" t="s">
        <v>431</v>
      </c>
      <c r="G338" s="246"/>
      <c r="H338" s="249">
        <v>49</v>
      </c>
      <c r="I338" s="250"/>
      <c r="J338" s="246"/>
      <c r="K338" s="246"/>
      <c r="L338" s="251"/>
      <c r="M338" s="252"/>
      <c r="N338" s="253"/>
      <c r="O338" s="253"/>
      <c r="P338" s="253"/>
      <c r="Q338" s="253"/>
      <c r="R338" s="253"/>
      <c r="S338" s="253"/>
      <c r="T338" s="254"/>
      <c r="U338" s="14"/>
      <c r="V338" s="14"/>
      <c r="W338" s="14"/>
      <c r="X338" s="14"/>
      <c r="Y338" s="14"/>
      <c r="Z338" s="14"/>
      <c r="AA338" s="14"/>
      <c r="AB338" s="14"/>
      <c r="AC338" s="14"/>
      <c r="AD338" s="14"/>
      <c r="AE338" s="14"/>
      <c r="AT338" s="255" t="s">
        <v>141</v>
      </c>
      <c r="AU338" s="255" t="s">
        <v>85</v>
      </c>
      <c r="AV338" s="14" t="s">
        <v>85</v>
      </c>
      <c r="AW338" s="14" t="s">
        <v>32</v>
      </c>
      <c r="AX338" s="14" t="s">
        <v>83</v>
      </c>
      <c r="AY338" s="255" t="s">
        <v>133</v>
      </c>
    </row>
    <row r="339" s="2" customFormat="1" ht="16.5" customHeight="1">
      <c r="A339" s="39"/>
      <c r="B339" s="40"/>
      <c r="C339" s="220" t="s">
        <v>442</v>
      </c>
      <c r="D339" s="220" t="s">
        <v>135</v>
      </c>
      <c r="E339" s="221" t="s">
        <v>399</v>
      </c>
      <c r="F339" s="222" t="s">
        <v>400</v>
      </c>
      <c r="G339" s="223" t="s">
        <v>138</v>
      </c>
      <c r="H339" s="224">
        <v>59</v>
      </c>
      <c r="I339" s="225"/>
      <c r="J339" s="226">
        <f>ROUND(I339*H339,2)</f>
        <v>0</v>
      </c>
      <c r="K339" s="227"/>
      <c r="L339" s="45"/>
      <c r="M339" s="228" t="s">
        <v>1</v>
      </c>
      <c r="N339" s="229" t="s">
        <v>40</v>
      </c>
      <c r="O339" s="92"/>
      <c r="P339" s="230">
        <f>O339*H339</f>
        <v>0</v>
      </c>
      <c r="Q339" s="230">
        <v>0.0060099999999999997</v>
      </c>
      <c r="R339" s="230">
        <f>Q339*H339</f>
        <v>0.35458999999999996</v>
      </c>
      <c r="S339" s="230">
        <v>0</v>
      </c>
      <c r="T339" s="231">
        <f>S339*H339</f>
        <v>0</v>
      </c>
      <c r="U339" s="39"/>
      <c r="V339" s="39"/>
      <c r="W339" s="39"/>
      <c r="X339" s="39"/>
      <c r="Y339" s="39"/>
      <c r="Z339" s="39"/>
      <c r="AA339" s="39"/>
      <c r="AB339" s="39"/>
      <c r="AC339" s="39"/>
      <c r="AD339" s="39"/>
      <c r="AE339" s="39"/>
      <c r="AR339" s="232" t="s">
        <v>139</v>
      </c>
      <c r="AT339" s="232" t="s">
        <v>135</v>
      </c>
      <c r="AU339" s="232" t="s">
        <v>85</v>
      </c>
      <c r="AY339" s="18" t="s">
        <v>133</v>
      </c>
      <c r="BE339" s="233">
        <f>IF(N339="základní",J339,0)</f>
        <v>0</v>
      </c>
      <c r="BF339" s="233">
        <f>IF(N339="snížená",J339,0)</f>
        <v>0</v>
      </c>
      <c r="BG339" s="233">
        <f>IF(N339="zákl. přenesená",J339,0)</f>
        <v>0</v>
      </c>
      <c r="BH339" s="233">
        <f>IF(N339="sníž. přenesená",J339,0)</f>
        <v>0</v>
      </c>
      <c r="BI339" s="233">
        <f>IF(N339="nulová",J339,0)</f>
        <v>0</v>
      </c>
      <c r="BJ339" s="18" t="s">
        <v>83</v>
      </c>
      <c r="BK339" s="233">
        <f>ROUND(I339*H339,2)</f>
        <v>0</v>
      </c>
      <c r="BL339" s="18" t="s">
        <v>139</v>
      </c>
      <c r="BM339" s="232" t="s">
        <v>2085</v>
      </c>
    </row>
    <row r="340" s="13" customFormat="1">
      <c r="A340" s="13"/>
      <c r="B340" s="234"/>
      <c r="C340" s="235"/>
      <c r="D340" s="236" t="s">
        <v>141</v>
      </c>
      <c r="E340" s="237" t="s">
        <v>1</v>
      </c>
      <c r="F340" s="238" t="s">
        <v>2086</v>
      </c>
      <c r="G340" s="235"/>
      <c r="H340" s="237" t="s">
        <v>1</v>
      </c>
      <c r="I340" s="239"/>
      <c r="J340" s="235"/>
      <c r="K340" s="235"/>
      <c r="L340" s="240"/>
      <c r="M340" s="241"/>
      <c r="N340" s="242"/>
      <c r="O340" s="242"/>
      <c r="P340" s="242"/>
      <c r="Q340" s="242"/>
      <c r="R340" s="242"/>
      <c r="S340" s="242"/>
      <c r="T340" s="243"/>
      <c r="U340" s="13"/>
      <c r="V340" s="13"/>
      <c r="W340" s="13"/>
      <c r="X340" s="13"/>
      <c r="Y340" s="13"/>
      <c r="Z340" s="13"/>
      <c r="AA340" s="13"/>
      <c r="AB340" s="13"/>
      <c r="AC340" s="13"/>
      <c r="AD340" s="13"/>
      <c r="AE340" s="13"/>
      <c r="AT340" s="244" t="s">
        <v>141</v>
      </c>
      <c r="AU340" s="244" t="s">
        <v>85</v>
      </c>
      <c r="AV340" s="13" t="s">
        <v>83</v>
      </c>
      <c r="AW340" s="13" t="s">
        <v>32</v>
      </c>
      <c r="AX340" s="13" t="s">
        <v>75</v>
      </c>
      <c r="AY340" s="244" t="s">
        <v>133</v>
      </c>
    </row>
    <row r="341" s="14" customFormat="1">
      <c r="A341" s="14"/>
      <c r="B341" s="245"/>
      <c r="C341" s="246"/>
      <c r="D341" s="236" t="s">
        <v>141</v>
      </c>
      <c r="E341" s="247" t="s">
        <v>1</v>
      </c>
      <c r="F341" s="248" t="s">
        <v>479</v>
      </c>
      <c r="G341" s="246"/>
      <c r="H341" s="249">
        <v>59</v>
      </c>
      <c r="I341" s="250"/>
      <c r="J341" s="246"/>
      <c r="K341" s="246"/>
      <c r="L341" s="251"/>
      <c r="M341" s="252"/>
      <c r="N341" s="253"/>
      <c r="O341" s="253"/>
      <c r="P341" s="253"/>
      <c r="Q341" s="253"/>
      <c r="R341" s="253"/>
      <c r="S341" s="253"/>
      <c r="T341" s="254"/>
      <c r="U341" s="14"/>
      <c r="V341" s="14"/>
      <c r="W341" s="14"/>
      <c r="X341" s="14"/>
      <c r="Y341" s="14"/>
      <c r="Z341" s="14"/>
      <c r="AA341" s="14"/>
      <c r="AB341" s="14"/>
      <c r="AC341" s="14"/>
      <c r="AD341" s="14"/>
      <c r="AE341" s="14"/>
      <c r="AT341" s="255" t="s">
        <v>141</v>
      </c>
      <c r="AU341" s="255" t="s">
        <v>85</v>
      </c>
      <c r="AV341" s="14" t="s">
        <v>85</v>
      </c>
      <c r="AW341" s="14" t="s">
        <v>32</v>
      </c>
      <c r="AX341" s="14" t="s">
        <v>83</v>
      </c>
      <c r="AY341" s="255" t="s">
        <v>133</v>
      </c>
    </row>
    <row r="342" s="2" customFormat="1" ht="16.5" customHeight="1">
      <c r="A342" s="39"/>
      <c r="B342" s="40"/>
      <c r="C342" s="220" t="s">
        <v>446</v>
      </c>
      <c r="D342" s="220" t="s">
        <v>135</v>
      </c>
      <c r="E342" s="221" t="s">
        <v>405</v>
      </c>
      <c r="F342" s="222" t="s">
        <v>406</v>
      </c>
      <c r="G342" s="223" t="s">
        <v>138</v>
      </c>
      <c r="H342" s="224">
        <v>61</v>
      </c>
      <c r="I342" s="225"/>
      <c r="J342" s="226">
        <f>ROUND(I342*H342,2)</f>
        <v>0</v>
      </c>
      <c r="K342" s="227"/>
      <c r="L342" s="45"/>
      <c r="M342" s="228" t="s">
        <v>1</v>
      </c>
      <c r="N342" s="229" t="s">
        <v>40</v>
      </c>
      <c r="O342" s="92"/>
      <c r="P342" s="230">
        <f>O342*H342</f>
        <v>0</v>
      </c>
      <c r="Q342" s="230">
        <v>0.00051000000000000004</v>
      </c>
      <c r="R342" s="230">
        <f>Q342*H342</f>
        <v>0.031110000000000002</v>
      </c>
      <c r="S342" s="230">
        <v>0</v>
      </c>
      <c r="T342" s="231">
        <f>S342*H342</f>
        <v>0</v>
      </c>
      <c r="U342" s="39"/>
      <c r="V342" s="39"/>
      <c r="W342" s="39"/>
      <c r="X342" s="39"/>
      <c r="Y342" s="39"/>
      <c r="Z342" s="39"/>
      <c r="AA342" s="39"/>
      <c r="AB342" s="39"/>
      <c r="AC342" s="39"/>
      <c r="AD342" s="39"/>
      <c r="AE342" s="39"/>
      <c r="AR342" s="232" t="s">
        <v>139</v>
      </c>
      <c r="AT342" s="232" t="s">
        <v>135</v>
      </c>
      <c r="AU342" s="232" t="s">
        <v>85</v>
      </c>
      <c r="AY342" s="18" t="s">
        <v>133</v>
      </c>
      <c r="BE342" s="233">
        <f>IF(N342="základní",J342,0)</f>
        <v>0</v>
      </c>
      <c r="BF342" s="233">
        <f>IF(N342="snížená",J342,0)</f>
        <v>0</v>
      </c>
      <c r="BG342" s="233">
        <f>IF(N342="zákl. přenesená",J342,0)</f>
        <v>0</v>
      </c>
      <c r="BH342" s="233">
        <f>IF(N342="sníž. přenesená",J342,0)</f>
        <v>0</v>
      </c>
      <c r="BI342" s="233">
        <f>IF(N342="nulová",J342,0)</f>
        <v>0</v>
      </c>
      <c r="BJ342" s="18" t="s">
        <v>83</v>
      </c>
      <c r="BK342" s="233">
        <f>ROUND(I342*H342,2)</f>
        <v>0</v>
      </c>
      <c r="BL342" s="18" t="s">
        <v>139</v>
      </c>
      <c r="BM342" s="232" t="s">
        <v>2087</v>
      </c>
    </row>
    <row r="343" s="13" customFormat="1">
      <c r="A343" s="13"/>
      <c r="B343" s="234"/>
      <c r="C343" s="235"/>
      <c r="D343" s="236" t="s">
        <v>141</v>
      </c>
      <c r="E343" s="237" t="s">
        <v>1</v>
      </c>
      <c r="F343" s="238" t="s">
        <v>2088</v>
      </c>
      <c r="G343" s="235"/>
      <c r="H343" s="237" t="s">
        <v>1</v>
      </c>
      <c r="I343" s="239"/>
      <c r="J343" s="235"/>
      <c r="K343" s="235"/>
      <c r="L343" s="240"/>
      <c r="M343" s="241"/>
      <c r="N343" s="242"/>
      <c r="O343" s="242"/>
      <c r="P343" s="242"/>
      <c r="Q343" s="242"/>
      <c r="R343" s="242"/>
      <c r="S343" s="242"/>
      <c r="T343" s="243"/>
      <c r="U343" s="13"/>
      <c r="V343" s="13"/>
      <c r="W343" s="13"/>
      <c r="X343" s="13"/>
      <c r="Y343" s="13"/>
      <c r="Z343" s="13"/>
      <c r="AA343" s="13"/>
      <c r="AB343" s="13"/>
      <c r="AC343" s="13"/>
      <c r="AD343" s="13"/>
      <c r="AE343" s="13"/>
      <c r="AT343" s="244" t="s">
        <v>141</v>
      </c>
      <c r="AU343" s="244" t="s">
        <v>85</v>
      </c>
      <c r="AV343" s="13" t="s">
        <v>83</v>
      </c>
      <c r="AW343" s="13" t="s">
        <v>32</v>
      </c>
      <c r="AX343" s="13" t="s">
        <v>75</v>
      </c>
      <c r="AY343" s="244" t="s">
        <v>133</v>
      </c>
    </row>
    <row r="344" s="14" customFormat="1">
      <c r="A344" s="14"/>
      <c r="B344" s="245"/>
      <c r="C344" s="246"/>
      <c r="D344" s="236" t="s">
        <v>141</v>
      </c>
      <c r="E344" s="247" t="s">
        <v>1</v>
      </c>
      <c r="F344" s="248" t="s">
        <v>487</v>
      </c>
      <c r="G344" s="246"/>
      <c r="H344" s="249">
        <v>61</v>
      </c>
      <c r="I344" s="250"/>
      <c r="J344" s="246"/>
      <c r="K344" s="246"/>
      <c r="L344" s="251"/>
      <c r="M344" s="252"/>
      <c r="N344" s="253"/>
      <c r="O344" s="253"/>
      <c r="P344" s="253"/>
      <c r="Q344" s="253"/>
      <c r="R344" s="253"/>
      <c r="S344" s="253"/>
      <c r="T344" s="254"/>
      <c r="U344" s="14"/>
      <c r="V344" s="14"/>
      <c r="W344" s="14"/>
      <c r="X344" s="14"/>
      <c r="Y344" s="14"/>
      <c r="Z344" s="14"/>
      <c r="AA344" s="14"/>
      <c r="AB344" s="14"/>
      <c r="AC344" s="14"/>
      <c r="AD344" s="14"/>
      <c r="AE344" s="14"/>
      <c r="AT344" s="255" t="s">
        <v>141</v>
      </c>
      <c r="AU344" s="255" t="s">
        <v>85</v>
      </c>
      <c r="AV344" s="14" t="s">
        <v>85</v>
      </c>
      <c r="AW344" s="14" t="s">
        <v>32</v>
      </c>
      <c r="AX344" s="14" t="s">
        <v>83</v>
      </c>
      <c r="AY344" s="255" t="s">
        <v>133</v>
      </c>
    </row>
    <row r="345" s="2" customFormat="1" ht="24.15" customHeight="1">
      <c r="A345" s="39"/>
      <c r="B345" s="40"/>
      <c r="C345" s="220" t="s">
        <v>450</v>
      </c>
      <c r="D345" s="220" t="s">
        <v>135</v>
      </c>
      <c r="E345" s="221" t="s">
        <v>411</v>
      </c>
      <c r="F345" s="222" t="s">
        <v>412</v>
      </c>
      <c r="G345" s="223" t="s">
        <v>138</v>
      </c>
      <c r="H345" s="224">
        <v>61</v>
      </c>
      <c r="I345" s="225"/>
      <c r="J345" s="226">
        <f>ROUND(I345*H345,2)</f>
        <v>0</v>
      </c>
      <c r="K345" s="227"/>
      <c r="L345" s="45"/>
      <c r="M345" s="228" t="s">
        <v>1</v>
      </c>
      <c r="N345" s="229" t="s">
        <v>40</v>
      </c>
      <c r="O345" s="92"/>
      <c r="P345" s="230">
        <f>O345*H345</f>
        <v>0</v>
      </c>
      <c r="Q345" s="230">
        <v>0.10373</v>
      </c>
      <c r="R345" s="230">
        <f>Q345*H345</f>
        <v>6.3275300000000003</v>
      </c>
      <c r="S345" s="230">
        <v>0</v>
      </c>
      <c r="T345" s="231">
        <f>S345*H345</f>
        <v>0</v>
      </c>
      <c r="U345" s="39"/>
      <c r="V345" s="39"/>
      <c r="W345" s="39"/>
      <c r="X345" s="39"/>
      <c r="Y345" s="39"/>
      <c r="Z345" s="39"/>
      <c r="AA345" s="39"/>
      <c r="AB345" s="39"/>
      <c r="AC345" s="39"/>
      <c r="AD345" s="39"/>
      <c r="AE345" s="39"/>
      <c r="AR345" s="232" t="s">
        <v>139</v>
      </c>
      <c r="AT345" s="232" t="s">
        <v>135</v>
      </c>
      <c r="AU345" s="232" t="s">
        <v>85</v>
      </c>
      <c r="AY345" s="18" t="s">
        <v>133</v>
      </c>
      <c r="BE345" s="233">
        <f>IF(N345="základní",J345,0)</f>
        <v>0</v>
      </c>
      <c r="BF345" s="233">
        <f>IF(N345="snížená",J345,0)</f>
        <v>0</v>
      </c>
      <c r="BG345" s="233">
        <f>IF(N345="zákl. přenesená",J345,0)</f>
        <v>0</v>
      </c>
      <c r="BH345" s="233">
        <f>IF(N345="sníž. přenesená",J345,0)</f>
        <v>0</v>
      </c>
      <c r="BI345" s="233">
        <f>IF(N345="nulová",J345,0)</f>
        <v>0</v>
      </c>
      <c r="BJ345" s="18" t="s">
        <v>83</v>
      </c>
      <c r="BK345" s="233">
        <f>ROUND(I345*H345,2)</f>
        <v>0</v>
      </c>
      <c r="BL345" s="18" t="s">
        <v>139</v>
      </c>
      <c r="BM345" s="232" t="s">
        <v>2089</v>
      </c>
    </row>
    <row r="346" s="13" customFormat="1">
      <c r="A346" s="13"/>
      <c r="B346" s="234"/>
      <c r="C346" s="235"/>
      <c r="D346" s="236" t="s">
        <v>141</v>
      </c>
      <c r="E346" s="237" t="s">
        <v>1</v>
      </c>
      <c r="F346" s="238" t="s">
        <v>2090</v>
      </c>
      <c r="G346" s="235"/>
      <c r="H346" s="237" t="s">
        <v>1</v>
      </c>
      <c r="I346" s="239"/>
      <c r="J346" s="235"/>
      <c r="K346" s="235"/>
      <c r="L346" s="240"/>
      <c r="M346" s="241"/>
      <c r="N346" s="242"/>
      <c r="O346" s="242"/>
      <c r="P346" s="242"/>
      <c r="Q346" s="242"/>
      <c r="R346" s="242"/>
      <c r="S346" s="242"/>
      <c r="T346" s="243"/>
      <c r="U346" s="13"/>
      <c r="V346" s="13"/>
      <c r="W346" s="13"/>
      <c r="X346" s="13"/>
      <c r="Y346" s="13"/>
      <c r="Z346" s="13"/>
      <c r="AA346" s="13"/>
      <c r="AB346" s="13"/>
      <c r="AC346" s="13"/>
      <c r="AD346" s="13"/>
      <c r="AE346" s="13"/>
      <c r="AT346" s="244" t="s">
        <v>141</v>
      </c>
      <c r="AU346" s="244" t="s">
        <v>85</v>
      </c>
      <c r="AV346" s="13" t="s">
        <v>83</v>
      </c>
      <c r="AW346" s="13" t="s">
        <v>32</v>
      </c>
      <c r="AX346" s="13" t="s">
        <v>75</v>
      </c>
      <c r="AY346" s="244" t="s">
        <v>133</v>
      </c>
    </row>
    <row r="347" s="14" customFormat="1">
      <c r="A347" s="14"/>
      <c r="B347" s="245"/>
      <c r="C347" s="246"/>
      <c r="D347" s="236" t="s">
        <v>141</v>
      </c>
      <c r="E347" s="247" t="s">
        <v>1</v>
      </c>
      <c r="F347" s="248" t="s">
        <v>487</v>
      </c>
      <c r="G347" s="246"/>
      <c r="H347" s="249">
        <v>61</v>
      </c>
      <c r="I347" s="250"/>
      <c r="J347" s="246"/>
      <c r="K347" s="246"/>
      <c r="L347" s="251"/>
      <c r="M347" s="252"/>
      <c r="N347" s="253"/>
      <c r="O347" s="253"/>
      <c r="P347" s="253"/>
      <c r="Q347" s="253"/>
      <c r="R347" s="253"/>
      <c r="S347" s="253"/>
      <c r="T347" s="254"/>
      <c r="U347" s="14"/>
      <c r="V347" s="14"/>
      <c r="W347" s="14"/>
      <c r="X347" s="14"/>
      <c r="Y347" s="14"/>
      <c r="Z347" s="14"/>
      <c r="AA347" s="14"/>
      <c r="AB347" s="14"/>
      <c r="AC347" s="14"/>
      <c r="AD347" s="14"/>
      <c r="AE347" s="14"/>
      <c r="AT347" s="255" t="s">
        <v>141</v>
      </c>
      <c r="AU347" s="255" t="s">
        <v>85</v>
      </c>
      <c r="AV347" s="14" t="s">
        <v>85</v>
      </c>
      <c r="AW347" s="14" t="s">
        <v>32</v>
      </c>
      <c r="AX347" s="14" t="s">
        <v>83</v>
      </c>
      <c r="AY347" s="255" t="s">
        <v>133</v>
      </c>
    </row>
    <row r="348" s="2" customFormat="1" ht="24.15" customHeight="1">
      <c r="A348" s="39"/>
      <c r="B348" s="40"/>
      <c r="C348" s="220" t="s">
        <v>455</v>
      </c>
      <c r="D348" s="220" t="s">
        <v>135</v>
      </c>
      <c r="E348" s="221" t="s">
        <v>1027</v>
      </c>
      <c r="F348" s="222" t="s">
        <v>1028</v>
      </c>
      <c r="G348" s="223" t="s">
        <v>138</v>
      </c>
      <c r="H348" s="224">
        <v>174.90000000000001</v>
      </c>
      <c r="I348" s="225"/>
      <c r="J348" s="226">
        <f>ROUND(I348*H348,2)</f>
        <v>0</v>
      </c>
      <c r="K348" s="227"/>
      <c r="L348" s="45"/>
      <c r="M348" s="228" t="s">
        <v>1</v>
      </c>
      <c r="N348" s="229" t="s">
        <v>40</v>
      </c>
      <c r="O348" s="92"/>
      <c r="P348" s="230">
        <f>O348*H348</f>
        <v>0</v>
      </c>
      <c r="Q348" s="230">
        <v>0.12966</v>
      </c>
      <c r="R348" s="230">
        <f>Q348*H348</f>
        <v>22.677534000000001</v>
      </c>
      <c r="S348" s="230">
        <v>0</v>
      </c>
      <c r="T348" s="231">
        <f>S348*H348</f>
        <v>0</v>
      </c>
      <c r="U348" s="39"/>
      <c r="V348" s="39"/>
      <c r="W348" s="39"/>
      <c r="X348" s="39"/>
      <c r="Y348" s="39"/>
      <c r="Z348" s="39"/>
      <c r="AA348" s="39"/>
      <c r="AB348" s="39"/>
      <c r="AC348" s="39"/>
      <c r="AD348" s="39"/>
      <c r="AE348" s="39"/>
      <c r="AR348" s="232" t="s">
        <v>139</v>
      </c>
      <c r="AT348" s="232" t="s">
        <v>135</v>
      </c>
      <c r="AU348" s="232" t="s">
        <v>85</v>
      </c>
      <c r="AY348" s="18" t="s">
        <v>133</v>
      </c>
      <c r="BE348" s="233">
        <f>IF(N348="základní",J348,0)</f>
        <v>0</v>
      </c>
      <c r="BF348" s="233">
        <f>IF(N348="snížená",J348,0)</f>
        <v>0</v>
      </c>
      <c r="BG348" s="233">
        <f>IF(N348="zákl. přenesená",J348,0)</f>
        <v>0</v>
      </c>
      <c r="BH348" s="233">
        <f>IF(N348="sníž. přenesená",J348,0)</f>
        <v>0</v>
      </c>
      <c r="BI348" s="233">
        <f>IF(N348="nulová",J348,0)</f>
        <v>0</v>
      </c>
      <c r="BJ348" s="18" t="s">
        <v>83</v>
      </c>
      <c r="BK348" s="233">
        <f>ROUND(I348*H348,2)</f>
        <v>0</v>
      </c>
      <c r="BL348" s="18" t="s">
        <v>139</v>
      </c>
      <c r="BM348" s="232" t="s">
        <v>2091</v>
      </c>
    </row>
    <row r="349" s="13" customFormat="1">
      <c r="A349" s="13"/>
      <c r="B349" s="234"/>
      <c r="C349" s="235"/>
      <c r="D349" s="236" t="s">
        <v>141</v>
      </c>
      <c r="E349" s="237" t="s">
        <v>1</v>
      </c>
      <c r="F349" s="238" t="s">
        <v>2092</v>
      </c>
      <c r="G349" s="235"/>
      <c r="H349" s="237" t="s">
        <v>1</v>
      </c>
      <c r="I349" s="239"/>
      <c r="J349" s="235"/>
      <c r="K349" s="235"/>
      <c r="L349" s="240"/>
      <c r="M349" s="241"/>
      <c r="N349" s="242"/>
      <c r="O349" s="242"/>
      <c r="P349" s="242"/>
      <c r="Q349" s="242"/>
      <c r="R349" s="242"/>
      <c r="S349" s="242"/>
      <c r="T349" s="243"/>
      <c r="U349" s="13"/>
      <c r="V349" s="13"/>
      <c r="W349" s="13"/>
      <c r="X349" s="13"/>
      <c r="Y349" s="13"/>
      <c r="Z349" s="13"/>
      <c r="AA349" s="13"/>
      <c r="AB349" s="13"/>
      <c r="AC349" s="13"/>
      <c r="AD349" s="13"/>
      <c r="AE349" s="13"/>
      <c r="AT349" s="244" t="s">
        <v>141</v>
      </c>
      <c r="AU349" s="244" t="s">
        <v>85</v>
      </c>
      <c r="AV349" s="13" t="s">
        <v>83</v>
      </c>
      <c r="AW349" s="13" t="s">
        <v>32</v>
      </c>
      <c r="AX349" s="13" t="s">
        <v>75</v>
      </c>
      <c r="AY349" s="244" t="s">
        <v>133</v>
      </c>
    </row>
    <row r="350" s="14" customFormat="1">
      <c r="A350" s="14"/>
      <c r="B350" s="245"/>
      <c r="C350" s="246"/>
      <c r="D350" s="236" t="s">
        <v>141</v>
      </c>
      <c r="E350" s="247" t="s">
        <v>1</v>
      </c>
      <c r="F350" s="248" t="s">
        <v>1967</v>
      </c>
      <c r="G350" s="246"/>
      <c r="H350" s="249">
        <v>174.90000000000001</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141</v>
      </c>
      <c r="AU350" s="255" t="s">
        <v>85</v>
      </c>
      <c r="AV350" s="14" t="s">
        <v>85</v>
      </c>
      <c r="AW350" s="14" t="s">
        <v>32</v>
      </c>
      <c r="AX350" s="14" t="s">
        <v>83</v>
      </c>
      <c r="AY350" s="255" t="s">
        <v>133</v>
      </c>
    </row>
    <row r="351" s="2" customFormat="1" ht="37.8" customHeight="1">
      <c r="A351" s="39"/>
      <c r="B351" s="40"/>
      <c r="C351" s="220" t="s">
        <v>461</v>
      </c>
      <c r="D351" s="220" t="s">
        <v>135</v>
      </c>
      <c r="E351" s="221" t="s">
        <v>2093</v>
      </c>
      <c r="F351" s="222" t="s">
        <v>2094</v>
      </c>
      <c r="G351" s="223" t="s">
        <v>138</v>
      </c>
      <c r="H351" s="224">
        <v>2.3999999999999999</v>
      </c>
      <c r="I351" s="225"/>
      <c r="J351" s="226">
        <f>ROUND(I351*H351,2)</f>
        <v>0</v>
      </c>
      <c r="K351" s="227"/>
      <c r="L351" s="45"/>
      <c r="M351" s="228" t="s">
        <v>1</v>
      </c>
      <c r="N351" s="229" t="s">
        <v>40</v>
      </c>
      <c r="O351" s="92"/>
      <c r="P351" s="230">
        <f>O351*H351</f>
        <v>0</v>
      </c>
      <c r="Q351" s="230">
        <v>0.090620000000000006</v>
      </c>
      <c r="R351" s="230">
        <f>Q351*H351</f>
        <v>0.21748800000000002</v>
      </c>
      <c r="S351" s="230">
        <v>0</v>
      </c>
      <c r="T351" s="231">
        <f>S351*H351</f>
        <v>0</v>
      </c>
      <c r="U351" s="39"/>
      <c r="V351" s="39"/>
      <c r="W351" s="39"/>
      <c r="X351" s="39"/>
      <c r="Y351" s="39"/>
      <c r="Z351" s="39"/>
      <c r="AA351" s="39"/>
      <c r="AB351" s="39"/>
      <c r="AC351" s="39"/>
      <c r="AD351" s="39"/>
      <c r="AE351" s="39"/>
      <c r="AR351" s="232" t="s">
        <v>139</v>
      </c>
      <c r="AT351" s="232" t="s">
        <v>135</v>
      </c>
      <c r="AU351" s="232" t="s">
        <v>85</v>
      </c>
      <c r="AY351" s="18" t="s">
        <v>133</v>
      </c>
      <c r="BE351" s="233">
        <f>IF(N351="základní",J351,0)</f>
        <v>0</v>
      </c>
      <c r="BF351" s="233">
        <f>IF(N351="snížená",J351,0)</f>
        <v>0</v>
      </c>
      <c r="BG351" s="233">
        <f>IF(N351="zákl. přenesená",J351,0)</f>
        <v>0</v>
      </c>
      <c r="BH351" s="233">
        <f>IF(N351="sníž. přenesená",J351,0)</f>
        <v>0</v>
      </c>
      <c r="BI351" s="233">
        <f>IF(N351="nulová",J351,0)</f>
        <v>0</v>
      </c>
      <c r="BJ351" s="18" t="s">
        <v>83</v>
      </c>
      <c r="BK351" s="233">
        <f>ROUND(I351*H351,2)</f>
        <v>0</v>
      </c>
      <c r="BL351" s="18" t="s">
        <v>139</v>
      </c>
      <c r="BM351" s="232" t="s">
        <v>2095</v>
      </c>
    </row>
    <row r="352" s="13" customFormat="1">
      <c r="A352" s="13"/>
      <c r="B352" s="234"/>
      <c r="C352" s="235"/>
      <c r="D352" s="236" t="s">
        <v>141</v>
      </c>
      <c r="E352" s="237" t="s">
        <v>1</v>
      </c>
      <c r="F352" s="238" t="s">
        <v>2096</v>
      </c>
      <c r="G352" s="235"/>
      <c r="H352" s="237" t="s">
        <v>1</v>
      </c>
      <c r="I352" s="239"/>
      <c r="J352" s="235"/>
      <c r="K352" s="235"/>
      <c r="L352" s="240"/>
      <c r="M352" s="241"/>
      <c r="N352" s="242"/>
      <c r="O352" s="242"/>
      <c r="P352" s="242"/>
      <c r="Q352" s="242"/>
      <c r="R352" s="242"/>
      <c r="S352" s="242"/>
      <c r="T352" s="243"/>
      <c r="U352" s="13"/>
      <c r="V352" s="13"/>
      <c r="W352" s="13"/>
      <c r="X352" s="13"/>
      <c r="Y352" s="13"/>
      <c r="Z352" s="13"/>
      <c r="AA352" s="13"/>
      <c r="AB352" s="13"/>
      <c r="AC352" s="13"/>
      <c r="AD352" s="13"/>
      <c r="AE352" s="13"/>
      <c r="AT352" s="244" t="s">
        <v>141</v>
      </c>
      <c r="AU352" s="244" t="s">
        <v>85</v>
      </c>
      <c r="AV352" s="13" t="s">
        <v>83</v>
      </c>
      <c r="AW352" s="13" t="s">
        <v>32</v>
      </c>
      <c r="AX352" s="13" t="s">
        <v>75</v>
      </c>
      <c r="AY352" s="244" t="s">
        <v>133</v>
      </c>
    </row>
    <row r="353" s="14" customFormat="1">
      <c r="A353" s="14"/>
      <c r="B353" s="245"/>
      <c r="C353" s="246"/>
      <c r="D353" s="236" t="s">
        <v>141</v>
      </c>
      <c r="E353" s="247" t="s">
        <v>1</v>
      </c>
      <c r="F353" s="248" t="s">
        <v>1940</v>
      </c>
      <c r="G353" s="246"/>
      <c r="H353" s="249">
        <v>2.3999999999999999</v>
      </c>
      <c r="I353" s="250"/>
      <c r="J353" s="246"/>
      <c r="K353" s="246"/>
      <c r="L353" s="251"/>
      <c r="M353" s="252"/>
      <c r="N353" s="253"/>
      <c r="O353" s="253"/>
      <c r="P353" s="253"/>
      <c r="Q353" s="253"/>
      <c r="R353" s="253"/>
      <c r="S353" s="253"/>
      <c r="T353" s="254"/>
      <c r="U353" s="14"/>
      <c r="V353" s="14"/>
      <c r="W353" s="14"/>
      <c r="X353" s="14"/>
      <c r="Y353" s="14"/>
      <c r="Z353" s="14"/>
      <c r="AA353" s="14"/>
      <c r="AB353" s="14"/>
      <c r="AC353" s="14"/>
      <c r="AD353" s="14"/>
      <c r="AE353" s="14"/>
      <c r="AT353" s="255" t="s">
        <v>141</v>
      </c>
      <c r="AU353" s="255" t="s">
        <v>85</v>
      </c>
      <c r="AV353" s="14" t="s">
        <v>85</v>
      </c>
      <c r="AW353" s="14" t="s">
        <v>32</v>
      </c>
      <c r="AX353" s="14" t="s">
        <v>83</v>
      </c>
      <c r="AY353" s="255" t="s">
        <v>133</v>
      </c>
    </row>
    <row r="354" s="2" customFormat="1" ht="16.5" customHeight="1">
      <c r="A354" s="39"/>
      <c r="B354" s="40"/>
      <c r="C354" s="278" t="s">
        <v>466</v>
      </c>
      <c r="D354" s="278" t="s">
        <v>312</v>
      </c>
      <c r="E354" s="279" t="s">
        <v>2097</v>
      </c>
      <c r="F354" s="280" t="s">
        <v>2098</v>
      </c>
      <c r="G354" s="281" t="s">
        <v>138</v>
      </c>
      <c r="H354" s="282">
        <v>1.3200000000000001</v>
      </c>
      <c r="I354" s="283"/>
      <c r="J354" s="284">
        <f>ROUND(I354*H354,2)</f>
        <v>0</v>
      </c>
      <c r="K354" s="285"/>
      <c r="L354" s="286"/>
      <c r="M354" s="287" t="s">
        <v>1</v>
      </c>
      <c r="N354" s="288" t="s">
        <v>40</v>
      </c>
      <c r="O354" s="92"/>
      <c r="P354" s="230">
        <f>O354*H354</f>
        <v>0</v>
      </c>
      <c r="Q354" s="230">
        <v>0.17599999999999999</v>
      </c>
      <c r="R354" s="230">
        <f>Q354*H354</f>
        <v>0.23232</v>
      </c>
      <c r="S354" s="230">
        <v>0</v>
      </c>
      <c r="T354" s="231">
        <f>S354*H354</f>
        <v>0</v>
      </c>
      <c r="U354" s="39"/>
      <c r="V354" s="39"/>
      <c r="W354" s="39"/>
      <c r="X354" s="39"/>
      <c r="Y354" s="39"/>
      <c r="Z354" s="39"/>
      <c r="AA354" s="39"/>
      <c r="AB354" s="39"/>
      <c r="AC354" s="39"/>
      <c r="AD354" s="39"/>
      <c r="AE354" s="39"/>
      <c r="AR354" s="232" t="s">
        <v>187</v>
      </c>
      <c r="AT354" s="232" t="s">
        <v>312</v>
      </c>
      <c r="AU354" s="232" t="s">
        <v>85</v>
      </c>
      <c r="AY354" s="18" t="s">
        <v>133</v>
      </c>
      <c r="BE354" s="233">
        <f>IF(N354="základní",J354,0)</f>
        <v>0</v>
      </c>
      <c r="BF354" s="233">
        <f>IF(N354="snížená",J354,0)</f>
        <v>0</v>
      </c>
      <c r="BG354" s="233">
        <f>IF(N354="zákl. přenesená",J354,0)</f>
        <v>0</v>
      </c>
      <c r="BH354" s="233">
        <f>IF(N354="sníž. přenesená",J354,0)</f>
        <v>0</v>
      </c>
      <c r="BI354" s="233">
        <f>IF(N354="nulová",J354,0)</f>
        <v>0</v>
      </c>
      <c r="BJ354" s="18" t="s">
        <v>83</v>
      </c>
      <c r="BK354" s="233">
        <f>ROUND(I354*H354,2)</f>
        <v>0</v>
      </c>
      <c r="BL354" s="18" t="s">
        <v>139</v>
      </c>
      <c r="BM354" s="232" t="s">
        <v>2099</v>
      </c>
    </row>
    <row r="355" s="13" customFormat="1">
      <c r="A355" s="13"/>
      <c r="B355" s="234"/>
      <c r="C355" s="235"/>
      <c r="D355" s="236" t="s">
        <v>141</v>
      </c>
      <c r="E355" s="237" t="s">
        <v>1</v>
      </c>
      <c r="F355" s="238" t="s">
        <v>2100</v>
      </c>
      <c r="G355" s="235"/>
      <c r="H355" s="237" t="s">
        <v>1</v>
      </c>
      <c r="I355" s="239"/>
      <c r="J355" s="235"/>
      <c r="K355" s="235"/>
      <c r="L355" s="240"/>
      <c r="M355" s="241"/>
      <c r="N355" s="242"/>
      <c r="O355" s="242"/>
      <c r="P355" s="242"/>
      <c r="Q355" s="242"/>
      <c r="R355" s="242"/>
      <c r="S355" s="242"/>
      <c r="T355" s="243"/>
      <c r="U355" s="13"/>
      <c r="V355" s="13"/>
      <c r="W355" s="13"/>
      <c r="X355" s="13"/>
      <c r="Y355" s="13"/>
      <c r="Z355" s="13"/>
      <c r="AA355" s="13"/>
      <c r="AB355" s="13"/>
      <c r="AC355" s="13"/>
      <c r="AD355" s="13"/>
      <c r="AE355" s="13"/>
      <c r="AT355" s="244" t="s">
        <v>141</v>
      </c>
      <c r="AU355" s="244" t="s">
        <v>85</v>
      </c>
      <c r="AV355" s="13" t="s">
        <v>83</v>
      </c>
      <c r="AW355" s="13" t="s">
        <v>32</v>
      </c>
      <c r="AX355" s="13" t="s">
        <v>75</v>
      </c>
      <c r="AY355" s="244" t="s">
        <v>133</v>
      </c>
    </row>
    <row r="356" s="14" customFormat="1">
      <c r="A356" s="14"/>
      <c r="B356" s="245"/>
      <c r="C356" s="246"/>
      <c r="D356" s="236" t="s">
        <v>141</v>
      </c>
      <c r="E356" s="247" t="s">
        <v>1</v>
      </c>
      <c r="F356" s="248" t="s">
        <v>2101</v>
      </c>
      <c r="G356" s="246"/>
      <c r="H356" s="249">
        <v>1.3200000000000001</v>
      </c>
      <c r="I356" s="250"/>
      <c r="J356" s="246"/>
      <c r="K356" s="246"/>
      <c r="L356" s="251"/>
      <c r="M356" s="252"/>
      <c r="N356" s="253"/>
      <c r="O356" s="253"/>
      <c r="P356" s="253"/>
      <c r="Q356" s="253"/>
      <c r="R356" s="253"/>
      <c r="S356" s="253"/>
      <c r="T356" s="254"/>
      <c r="U356" s="14"/>
      <c r="V356" s="14"/>
      <c r="W356" s="14"/>
      <c r="X356" s="14"/>
      <c r="Y356" s="14"/>
      <c r="Z356" s="14"/>
      <c r="AA356" s="14"/>
      <c r="AB356" s="14"/>
      <c r="AC356" s="14"/>
      <c r="AD356" s="14"/>
      <c r="AE356" s="14"/>
      <c r="AT356" s="255" t="s">
        <v>141</v>
      </c>
      <c r="AU356" s="255" t="s">
        <v>85</v>
      </c>
      <c r="AV356" s="14" t="s">
        <v>85</v>
      </c>
      <c r="AW356" s="14" t="s">
        <v>32</v>
      </c>
      <c r="AX356" s="14" t="s">
        <v>83</v>
      </c>
      <c r="AY356" s="255" t="s">
        <v>133</v>
      </c>
    </row>
    <row r="357" s="12" customFormat="1" ht="22.8" customHeight="1">
      <c r="A357" s="12"/>
      <c r="B357" s="204"/>
      <c r="C357" s="205"/>
      <c r="D357" s="206" t="s">
        <v>74</v>
      </c>
      <c r="E357" s="218" t="s">
        <v>187</v>
      </c>
      <c r="F357" s="218" t="s">
        <v>436</v>
      </c>
      <c r="G357" s="205"/>
      <c r="H357" s="205"/>
      <c r="I357" s="208"/>
      <c r="J357" s="219">
        <f>BK357</f>
        <v>0</v>
      </c>
      <c r="K357" s="205"/>
      <c r="L357" s="210"/>
      <c r="M357" s="211"/>
      <c r="N357" s="212"/>
      <c r="O357" s="212"/>
      <c r="P357" s="213">
        <f>SUM(P358:P398)</f>
        <v>0</v>
      </c>
      <c r="Q357" s="212"/>
      <c r="R357" s="213">
        <f>SUM(R358:R398)</f>
        <v>6.8364813999999994</v>
      </c>
      <c r="S357" s="212"/>
      <c r="T357" s="214">
        <f>SUM(T358:T398)</f>
        <v>0</v>
      </c>
      <c r="U357" s="12"/>
      <c r="V357" s="12"/>
      <c r="W357" s="12"/>
      <c r="X357" s="12"/>
      <c r="Y357" s="12"/>
      <c r="Z357" s="12"/>
      <c r="AA357" s="12"/>
      <c r="AB357" s="12"/>
      <c r="AC357" s="12"/>
      <c r="AD357" s="12"/>
      <c r="AE357" s="12"/>
      <c r="AR357" s="215" t="s">
        <v>83</v>
      </c>
      <c r="AT357" s="216" t="s">
        <v>74</v>
      </c>
      <c r="AU357" s="216" t="s">
        <v>83</v>
      </c>
      <c r="AY357" s="215" t="s">
        <v>133</v>
      </c>
      <c r="BK357" s="217">
        <f>SUM(BK358:BK398)</f>
        <v>0</v>
      </c>
    </row>
    <row r="358" s="2" customFormat="1" ht="24.15" customHeight="1">
      <c r="A358" s="39"/>
      <c r="B358" s="40"/>
      <c r="C358" s="220" t="s">
        <v>471</v>
      </c>
      <c r="D358" s="220" t="s">
        <v>135</v>
      </c>
      <c r="E358" s="221" t="s">
        <v>1033</v>
      </c>
      <c r="F358" s="222" t="s">
        <v>1034</v>
      </c>
      <c r="G358" s="223" t="s">
        <v>190</v>
      </c>
      <c r="H358" s="224">
        <v>1030.9000000000001</v>
      </c>
      <c r="I358" s="225"/>
      <c r="J358" s="226">
        <f>ROUND(I358*H358,2)</f>
        <v>0</v>
      </c>
      <c r="K358" s="227"/>
      <c r="L358" s="45"/>
      <c r="M358" s="228" t="s">
        <v>1</v>
      </c>
      <c r="N358" s="229" t="s">
        <v>40</v>
      </c>
      <c r="O358" s="92"/>
      <c r="P358" s="230">
        <f>O358*H358</f>
        <v>0</v>
      </c>
      <c r="Q358" s="230">
        <v>0</v>
      </c>
      <c r="R358" s="230">
        <f>Q358*H358</f>
        <v>0</v>
      </c>
      <c r="S358" s="230">
        <v>0</v>
      </c>
      <c r="T358" s="231">
        <f>S358*H358</f>
        <v>0</v>
      </c>
      <c r="U358" s="39"/>
      <c r="V358" s="39"/>
      <c r="W358" s="39"/>
      <c r="X358" s="39"/>
      <c r="Y358" s="39"/>
      <c r="Z358" s="39"/>
      <c r="AA358" s="39"/>
      <c r="AB358" s="39"/>
      <c r="AC358" s="39"/>
      <c r="AD358" s="39"/>
      <c r="AE358" s="39"/>
      <c r="AR358" s="232" t="s">
        <v>139</v>
      </c>
      <c r="AT358" s="232" t="s">
        <v>135</v>
      </c>
      <c r="AU358" s="232" t="s">
        <v>85</v>
      </c>
      <c r="AY358" s="18" t="s">
        <v>133</v>
      </c>
      <c r="BE358" s="233">
        <f>IF(N358="základní",J358,0)</f>
        <v>0</v>
      </c>
      <c r="BF358" s="233">
        <f>IF(N358="snížená",J358,0)</f>
        <v>0</v>
      </c>
      <c r="BG358" s="233">
        <f>IF(N358="zákl. přenesená",J358,0)</f>
        <v>0</v>
      </c>
      <c r="BH358" s="233">
        <f>IF(N358="sníž. přenesená",J358,0)</f>
        <v>0</v>
      </c>
      <c r="BI358" s="233">
        <f>IF(N358="nulová",J358,0)</f>
        <v>0</v>
      </c>
      <c r="BJ358" s="18" t="s">
        <v>83</v>
      </c>
      <c r="BK358" s="233">
        <f>ROUND(I358*H358,2)</f>
        <v>0</v>
      </c>
      <c r="BL358" s="18" t="s">
        <v>139</v>
      </c>
      <c r="BM358" s="232" t="s">
        <v>2102</v>
      </c>
    </row>
    <row r="359" s="13" customFormat="1">
      <c r="A359" s="13"/>
      <c r="B359" s="234"/>
      <c r="C359" s="235"/>
      <c r="D359" s="236" t="s">
        <v>141</v>
      </c>
      <c r="E359" s="237" t="s">
        <v>1</v>
      </c>
      <c r="F359" s="238" t="s">
        <v>2103</v>
      </c>
      <c r="G359" s="235"/>
      <c r="H359" s="237" t="s">
        <v>1</v>
      </c>
      <c r="I359" s="239"/>
      <c r="J359" s="235"/>
      <c r="K359" s="235"/>
      <c r="L359" s="240"/>
      <c r="M359" s="241"/>
      <c r="N359" s="242"/>
      <c r="O359" s="242"/>
      <c r="P359" s="242"/>
      <c r="Q359" s="242"/>
      <c r="R359" s="242"/>
      <c r="S359" s="242"/>
      <c r="T359" s="243"/>
      <c r="U359" s="13"/>
      <c r="V359" s="13"/>
      <c r="W359" s="13"/>
      <c r="X359" s="13"/>
      <c r="Y359" s="13"/>
      <c r="Z359" s="13"/>
      <c r="AA359" s="13"/>
      <c r="AB359" s="13"/>
      <c r="AC359" s="13"/>
      <c r="AD359" s="13"/>
      <c r="AE359" s="13"/>
      <c r="AT359" s="244" t="s">
        <v>141</v>
      </c>
      <c r="AU359" s="244" t="s">
        <v>85</v>
      </c>
      <c r="AV359" s="13" t="s">
        <v>83</v>
      </c>
      <c r="AW359" s="13" t="s">
        <v>32</v>
      </c>
      <c r="AX359" s="13" t="s">
        <v>75</v>
      </c>
      <c r="AY359" s="244" t="s">
        <v>133</v>
      </c>
    </row>
    <row r="360" s="14" customFormat="1">
      <c r="A360" s="14"/>
      <c r="B360" s="245"/>
      <c r="C360" s="246"/>
      <c r="D360" s="236" t="s">
        <v>141</v>
      </c>
      <c r="E360" s="247" t="s">
        <v>1</v>
      </c>
      <c r="F360" s="248" t="s">
        <v>2104</v>
      </c>
      <c r="G360" s="246"/>
      <c r="H360" s="249">
        <v>1030.9000000000001</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141</v>
      </c>
      <c r="AU360" s="255" t="s">
        <v>85</v>
      </c>
      <c r="AV360" s="14" t="s">
        <v>85</v>
      </c>
      <c r="AW360" s="14" t="s">
        <v>32</v>
      </c>
      <c r="AX360" s="14" t="s">
        <v>83</v>
      </c>
      <c r="AY360" s="255" t="s">
        <v>133</v>
      </c>
    </row>
    <row r="361" s="2" customFormat="1" ht="16.5" customHeight="1">
      <c r="A361" s="39"/>
      <c r="B361" s="40"/>
      <c r="C361" s="278" t="s">
        <v>475</v>
      </c>
      <c r="D361" s="278" t="s">
        <v>312</v>
      </c>
      <c r="E361" s="279" t="s">
        <v>1038</v>
      </c>
      <c r="F361" s="280" t="s">
        <v>1039</v>
      </c>
      <c r="G361" s="281" t="s">
        <v>190</v>
      </c>
      <c r="H361" s="282">
        <v>1133.99</v>
      </c>
      <c r="I361" s="283"/>
      <c r="J361" s="284">
        <f>ROUND(I361*H361,2)</f>
        <v>0</v>
      </c>
      <c r="K361" s="285"/>
      <c r="L361" s="286"/>
      <c r="M361" s="287" t="s">
        <v>1</v>
      </c>
      <c r="N361" s="288" t="s">
        <v>40</v>
      </c>
      <c r="O361" s="92"/>
      <c r="P361" s="230">
        <f>O361*H361</f>
        <v>0</v>
      </c>
      <c r="Q361" s="230">
        <v>0.00027999999999999998</v>
      </c>
      <c r="R361" s="230">
        <f>Q361*H361</f>
        <v>0.3175172</v>
      </c>
      <c r="S361" s="230">
        <v>0</v>
      </c>
      <c r="T361" s="231">
        <f>S361*H361</f>
        <v>0</v>
      </c>
      <c r="U361" s="39"/>
      <c r="V361" s="39"/>
      <c r="W361" s="39"/>
      <c r="X361" s="39"/>
      <c r="Y361" s="39"/>
      <c r="Z361" s="39"/>
      <c r="AA361" s="39"/>
      <c r="AB361" s="39"/>
      <c r="AC361" s="39"/>
      <c r="AD361" s="39"/>
      <c r="AE361" s="39"/>
      <c r="AR361" s="232" t="s">
        <v>187</v>
      </c>
      <c r="AT361" s="232" t="s">
        <v>312</v>
      </c>
      <c r="AU361" s="232" t="s">
        <v>85</v>
      </c>
      <c r="AY361" s="18" t="s">
        <v>133</v>
      </c>
      <c r="BE361" s="233">
        <f>IF(N361="základní",J361,0)</f>
        <v>0</v>
      </c>
      <c r="BF361" s="233">
        <f>IF(N361="snížená",J361,0)</f>
        <v>0</v>
      </c>
      <c r="BG361" s="233">
        <f>IF(N361="zákl. přenesená",J361,0)</f>
        <v>0</v>
      </c>
      <c r="BH361" s="233">
        <f>IF(N361="sníž. přenesená",J361,0)</f>
        <v>0</v>
      </c>
      <c r="BI361" s="233">
        <f>IF(N361="nulová",J361,0)</f>
        <v>0</v>
      </c>
      <c r="BJ361" s="18" t="s">
        <v>83</v>
      </c>
      <c r="BK361" s="233">
        <f>ROUND(I361*H361,2)</f>
        <v>0</v>
      </c>
      <c r="BL361" s="18" t="s">
        <v>139</v>
      </c>
      <c r="BM361" s="232" t="s">
        <v>2105</v>
      </c>
    </row>
    <row r="362" s="14" customFormat="1">
      <c r="A362" s="14"/>
      <c r="B362" s="245"/>
      <c r="C362" s="246"/>
      <c r="D362" s="236" t="s">
        <v>141</v>
      </c>
      <c r="E362" s="247" t="s">
        <v>1</v>
      </c>
      <c r="F362" s="248" t="s">
        <v>2106</v>
      </c>
      <c r="G362" s="246"/>
      <c r="H362" s="249">
        <v>1133.99</v>
      </c>
      <c r="I362" s="250"/>
      <c r="J362" s="246"/>
      <c r="K362" s="246"/>
      <c r="L362" s="251"/>
      <c r="M362" s="252"/>
      <c r="N362" s="253"/>
      <c r="O362" s="253"/>
      <c r="P362" s="253"/>
      <c r="Q362" s="253"/>
      <c r="R362" s="253"/>
      <c r="S362" s="253"/>
      <c r="T362" s="254"/>
      <c r="U362" s="14"/>
      <c r="V362" s="14"/>
      <c r="W362" s="14"/>
      <c r="X362" s="14"/>
      <c r="Y362" s="14"/>
      <c r="Z362" s="14"/>
      <c r="AA362" s="14"/>
      <c r="AB362" s="14"/>
      <c r="AC362" s="14"/>
      <c r="AD362" s="14"/>
      <c r="AE362" s="14"/>
      <c r="AT362" s="255" t="s">
        <v>141</v>
      </c>
      <c r="AU362" s="255" t="s">
        <v>85</v>
      </c>
      <c r="AV362" s="14" t="s">
        <v>85</v>
      </c>
      <c r="AW362" s="14" t="s">
        <v>32</v>
      </c>
      <c r="AX362" s="14" t="s">
        <v>83</v>
      </c>
      <c r="AY362" s="255" t="s">
        <v>133</v>
      </c>
    </row>
    <row r="363" s="2" customFormat="1" ht="24.15" customHeight="1">
      <c r="A363" s="39"/>
      <c r="B363" s="40"/>
      <c r="C363" s="220" t="s">
        <v>479</v>
      </c>
      <c r="D363" s="220" t="s">
        <v>135</v>
      </c>
      <c r="E363" s="221" t="s">
        <v>1042</v>
      </c>
      <c r="F363" s="222" t="s">
        <v>1043</v>
      </c>
      <c r="G363" s="223" t="s">
        <v>440</v>
      </c>
      <c r="H363" s="224">
        <v>254</v>
      </c>
      <c r="I363" s="225"/>
      <c r="J363" s="226">
        <f>ROUND(I363*H363,2)</f>
        <v>0</v>
      </c>
      <c r="K363" s="227"/>
      <c r="L363" s="45"/>
      <c r="M363" s="228" t="s">
        <v>1</v>
      </c>
      <c r="N363" s="229" t="s">
        <v>40</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139</v>
      </c>
      <c r="AT363" s="232" t="s">
        <v>135</v>
      </c>
      <c r="AU363" s="232" t="s">
        <v>85</v>
      </c>
      <c r="AY363" s="18" t="s">
        <v>133</v>
      </c>
      <c r="BE363" s="233">
        <f>IF(N363="základní",J363,0)</f>
        <v>0</v>
      </c>
      <c r="BF363" s="233">
        <f>IF(N363="snížená",J363,0)</f>
        <v>0</v>
      </c>
      <c r="BG363" s="233">
        <f>IF(N363="zákl. přenesená",J363,0)</f>
        <v>0</v>
      </c>
      <c r="BH363" s="233">
        <f>IF(N363="sníž. přenesená",J363,0)</f>
        <v>0</v>
      </c>
      <c r="BI363" s="233">
        <f>IF(N363="nulová",J363,0)</f>
        <v>0</v>
      </c>
      <c r="BJ363" s="18" t="s">
        <v>83</v>
      </c>
      <c r="BK363" s="233">
        <f>ROUND(I363*H363,2)</f>
        <v>0</v>
      </c>
      <c r="BL363" s="18" t="s">
        <v>139</v>
      </c>
      <c r="BM363" s="232" t="s">
        <v>2107</v>
      </c>
    </row>
    <row r="364" s="14" customFormat="1">
      <c r="A364" s="14"/>
      <c r="B364" s="245"/>
      <c r="C364" s="246"/>
      <c r="D364" s="236" t="s">
        <v>141</v>
      </c>
      <c r="E364" s="247" t="s">
        <v>1</v>
      </c>
      <c r="F364" s="248" t="s">
        <v>2108</v>
      </c>
      <c r="G364" s="246"/>
      <c r="H364" s="249">
        <v>254</v>
      </c>
      <c r="I364" s="250"/>
      <c r="J364" s="246"/>
      <c r="K364" s="246"/>
      <c r="L364" s="251"/>
      <c r="M364" s="252"/>
      <c r="N364" s="253"/>
      <c r="O364" s="253"/>
      <c r="P364" s="253"/>
      <c r="Q364" s="253"/>
      <c r="R364" s="253"/>
      <c r="S364" s="253"/>
      <c r="T364" s="254"/>
      <c r="U364" s="14"/>
      <c r="V364" s="14"/>
      <c r="W364" s="14"/>
      <c r="X364" s="14"/>
      <c r="Y364" s="14"/>
      <c r="Z364" s="14"/>
      <c r="AA364" s="14"/>
      <c r="AB364" s="14"/>
      <c r="AC364" s="14"/>
      <c r="AD364" s="14"/>
      <c r="AE364" s="14"/>
      <c r="AT364" s="255" t="s">
        <v>141</v>
      </c>
      <c r="AU364" s="255" t="s">
        <v>85</v>
      </c>
      <c r="AV364" s="14" t="s">
        <v>85</v>
      </c>
      <c r="AW364" s="14" t="s">
        <v>32</v>
      </c>
      <c r="AX364" s="14" t="s">
        <v>83</v>
      </c>
      <c r="AY364" s="255" t="s">
        <v>133</v>
      </c>
    </row>
    <row r="365" s="2" customFormat="1" ht="16.5" customHeight="1">
      <c r="A365" s="39"/>
      <c r="B365" s="40"/>
      <c r="C365" s="278" t="s">
        <v>483</v>
      </c>
      <c r="D365" s="278" t="s">
        <v>312</v>
      </c>
      <c r="E365" s="279" t="s">
        <v>1046</v>
      </c>
      <c r="F365" s="280" t="s">
        <v>1047</v>
      </c>
      <c r="G365" s="281" t="s">
        <v>440</v>
      </c>
      <c r="H365" s="282">
        <v>127</v>
      </c>
      <c r="I365" s="283"/>
      <c r="J365" s="284">
        <f>ROUND(I365*H365,2)</f>
        <v>0</v>
      </c>
      <c r="K365" s="285"/>
      <c r="L365" s="286"/>
      <c r="M365" s="287" t="s">
        <v>1</v>
      </c>
      <c r="N365" s="288" t="s">
        <v>40</v>
      </c>
      <c r="O365" s="92"/>
      <c r="P365" s="230">
        <f>O365*H365</f>
        <v>0</v>
      </c>
      <c r="Q365" s="230">
        <v>5.0000000000000002E-05</v>
      </c>
      <c r="R365" s="230">
        <f>Q365*H365</f>
        <v>0.0063500000000000006</v>
      </c>
      <c r="S365" s="230">
        <v>0</v>
      </c>
      <c r="T365" s="231">
        <f>S365*H365</f>
        <v>0</v>
      </c>
      <c r="U365" s="39"/>
      <c r="V365" s="39"/>
      <c r="W365" s="39"/>
      <c r="X365" s="39"/>
      <c r="Y365" s="39"/>
      <c r="Z365" s="39"/>
      <c r="AA365" s="39"/>
      <c r="AB365" s="39"/>
      <c r="AC365" s="39"/>
      <c r="AD365" s="39"/>
      <c r="AE365" s="39"/>
      <c r="AR365" s="232" t="s">
        <v>187</v>
      </c>
      <c r="AT365" s="232" t="s">
        <v>312</v>
      </c>
      <c r="AU365" s="232" t="s">
        <v>85</v>
      </c>
      <c r="AY365" s="18" t="s">
        <v>133</v>
      </c>
      <c r="BE365" s="233">
        <f>IF(N365="základní",J365,0)</f>
        <v>0</v>
      </c>
      <c r="BF365" s="233">
        <f>IF(N365="snížená",J365,0)</f>
        <v>0</v>
      </c>
      <c r="BG365" s="233">
        <f>IF(N365="zákl. přenesená",J365,0)</f>
        <v>0</v>
      </c>
      <c r="BH365" s="233">
        <f>IF(N365="sníž. přenesená",J365,0)</f>
        <v>0</v>
      </c>
      <c r="BI365" s="233">
        <f>IF(N365="nulová",J365,0)</f>
        <v>0</v>
      </c>
      <c r="BJ365" s="18" t="s">
        <v>83</v>
      </c>
      <c r="BK365" s="233">
        <f>ROUND(I365*H365,2)</f>
        <v>0</v>
      </c>
      <c r="BL365" s="18" t="s">
        <v>139</v>
      </c>
      <c r="BM365" s="232" t="s">
        <v>2109</v>
      </c>
    </row>
    <row r="366" s="14" customFormat="1">
      <c r="A366" s="14"/>
      <c r="B366" s="245"/>
      <c r="C366" s="246"/>
      <c r="D366" s="236" t="s">
        <v>141</v>
      </c>
      <c r="E366" s="247" t="s">
        <v>1</v>
      </c>
      <c r="F366" s="248" t="s">
        <v>1802</v>
      </c>
      <c r="G366" s="246"/>
      <c r="H366" s="249">
        <v>127</v>
      </c>
      <c r="I366" s="250"/>
      <c r="J366" s="246"/>
      <c r="K366" s="246"/>
      <c r="L366" s="251"/>
      <c r="M366" s="252"/>
      <c r="N366" s="253"/>
      <c r="O366" s="253"/>
      <c r="P366" s="253"/>
      <c r="Q366" s="253"/>
      <c r="R366" s="253"/>
      <c r="S366" s="253"/>
      <c r="T366" s="254"/>
      <c r="U366" s="14"/>
      <c r="V366" s="14"/>
      <c r="W366" s="14"/>
      <c r="X366" s="14"/>
      <c r="Y366" s="14"/>
      <c r="Z366" s="14"/>
      <c r="AA366" s="14"/>
      <c r="AB366" s="14"/>
      <c r="AC366" s="14"/>
      <c r="AD366" s="14"/>
      <c r="AE366" s="14"/>
      <c r="AT366" s="255" t="s">
        <v>141</v>
      </c>
      <c r="AU366" s="255" t="s">
        <v>85</v>
      </c>
      <c r="AV366" s="14" t="s">
        <v>85</v>
      </c>
      <c r="AW366" s="14" t="s">
        <v>32</v>
      </c>
      <c r="AX366" s="14" t="s">
        <v>83</v>
      </c>
      <c r="AY366" s="255" t="s">
        <v>133</v>
      </c>
    </row>
    <row r="367" s="2" customFormat="1" ht="16.5" customHeight="1">
      <c r="A367" s="39"/>
      <c r="B367" s="40"/>
      <c r="C367" s="278" t="s">
        <v>487</v>
      </c>
      <c r="D367" s="278" t="s">
        <v>312</v>
      </c>
      <c r="E367" s="279" t="s">
        <v>1049</v>
      </c>
      <c r="F367" s="280" t="s">
        <v>1050</v>
      </c>
      <c r="G367" s="281" t="s">
        <v>440</v>
      </c>
      <c r="H367" s="282">
        <v>127</v>
      </c>
      <c r="I367" s="283"/>
      <c r="J367" s="284">
        <f>ROUND(I367*H367,2)</f>
        <v>0</v>
      </c>
      <c r="K367" s="285"/>
      <c r="L367" s="286"/>
      <c r="M367" s="287" t="s">
        <v>1</v>
      </c>
      <c r="N367" s="288" t="s">
        <v>40</v>
      </c>
      <c r="O367" s="92"/>
      <c r="P367" s="230">
        <f>O367*H367</f>
        <v>0</v>
      </c>
      <c r="Q367" s="230">
        <v>6.0000000000000002E-05</v>
      </c>
      <c r="R367" s="230">
        <f>Q367*H367</f>
        <v>0.00762</v>
      </c>
      <c r="S367" s="230">
        <v>0</v>
      </c>
      <c r="T367" s="231">
        <f>S367*H367</f>
        <v>0</v>
      </c>
      <c r="U367" s="39"/>
      <c r="V367" s="39"/>
      <c r="W367" s="39"/>
      <c r="X367" s="39"/>
      <c r="Y367" s="39"/>
      <c r="Z367" s="39"/>
      <c r="AA367" s="39"/>
      <c r="AB367" s="39"/>
      <c r="AC367" s="39"/>
      <c r="AD367" s="39"/>
      <c r="AE367" s="39"/>
      <c r="AR367" s="232" t="s">
        <v>187</v>
      </c>
      <c r="AT367" s="232" t="s">
        <v>312</v>
      </c>
      <c r="AU367" s="232" t="s">
        <v>85</v>
      </c>
      <c r="AY367" s="18" t="s">
        <v>133</v>
      </c>
      <c r="BE367" s="233">
        <f>IF(N367="základní",J367,0)</f>
        <v>0</v>
      </c>
      <c r="BF367" s="233">
        <f>IF(N367="snížená",J367,0)</f>
        <v>0</v>
      </c>
      <c r="BG367" s="233">
        <f>IF(N367="zákl. přenesená",J367,0)</f>
        <v>0</v>
      </c>
      <c r="BH367" s="233">
        <f>IF(N367="sníž. přenesená",J367,0)</f>
        <v>0</v>
      </c>
      <c r="BI367" s="233">
        <f>IF(N367="nulová",J367,0)</f>
        <v>0</v>
      </c>
      <c r="BJ367" s="18" t="s">
        <v>83</v>
      </c>
      <c r="BK367" s="233">
        <f>ROUND(I367*H367,2)</f>
        <v>0</v>
      </c>
      <c r="BL367" s="18" t="s">
        <v>139</v>
      </c>
      <c r="BM367" s="232" t="s">
        <v>2110</v>
      </c>
    </row>
    <row r="368" s="14" customFormat="1">
      <c r="A368" s="14"/>
      <c r="B368" s="245"/>
      <c r="C368" s="246"/>
      <c r="D368" s="236" t="s">
        <v>141</v>
      </c>
      <c r="E368" s="247" t="s">
        <v>1</v>
      </c>
      <c r="F368" s="248" t="s">
        <v>1802</v>
      </c>
      <c r="G368" s="246"/>
      <c r="H368" s="249">
        <v>127</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141</v>
      </c>
      <c r="AU368" s="255" t="s">
        <v>85</v>
      </c>
      <c r="AV368" s="14" t="s">
        <v>85</v>
      </c>
      <c r="AW368" s="14" t="s">
        <v>32</v>
      </c>
      <c r="AX368" s="14" t="s">
        <v>83</v>
      </c>
      <c r="AY368" s="255" t="s">
        <v>133</v>
      </c>
    </row>
    <row r="369" s="2" customFormat="1" ht="24.15" customHeight="1">
      <c r="A369" s="39"/>
      <c r="B369" s="40"/>
      <c r="C369" s="220" t="s">
        <v>491</v>
      </c>
      <c r="D369" s="220" t="s">
        <v>135</v>
      </c>
      <c r="E369" s="221" t="s">
        <v>2111</v>
      </c>
      <c r="F369" s="222" t="s">
        <v>2112</v>
      </c>
      <c r="G369" s="223" t="s">
        <v>440</v>
      </c>
      <c r="H369" s="224">
        <v>15</v>
      </c>
      <c r="I369" s="225"/>
      <c r="J369" s="226">
        <f>ROUND(I369*H369,2)</f>
        <v>0</v>
      </c>
      <c r="K369" s="227"/>
      <c r="L369" s="45"/>
      <c r="M369" s="228" t="s">
        <v>1</v>
      </c>
      <c r="N369" s="229" t="s">
        <v>40</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139</v>
      </c>
      <c r="AT369" s="232" t="s">
        <v>135</v>
      </c>
      <c r="AU369" s="232" t="s">
        <v>85</v>
      </c>
      <c r="AY369" s="18" t="s">
        <v>133</v>
      </c>
      <c r="BE369" s="233">
        <f>IF(N369="základní",J369,0)</f>
        <v>0</v>
      </c>
      <c r="BF369" s="233">
        <f>IF(N369="snížená",J369,0)</f>
        <v>0</v>
      </c>
      <c r="BG369" s="233">
        <f>IF(N369="zákl. přenesená",J369,0)</f>
        <v>0</v>
      </c>
      <c r="BH369" s="233">
        <f>IF(N369="sníž. přenesená",J369,0)</f>
        <v>0</v>
      </c>
      <c r="BI369" s="233">
        <f>IF(N369="nulová",J369,0)</f>
        <v>0</v>
      </c>
      <c r="BJ369" s="18" t="s">
        <v>83</v>
      </c>
      <c r="BK369" s="233">
        <f>ROUND(I369*H369,2)</f>
        <v>0</v>
      </c>
      <c r="BL369" s="18" t="s">
        <v>139</v>
      </c>
      <c r="BM369" s="232" t="s">
        <v>2113</v>
      </c>
    </row>
    <row r="370" s="14" customFormat="1">
      <c r="A370" s="14"/>
      <c r="B370" s="245"/>
      <c r="C370" s="246"/>
      <c r="D370" s="236" t="s">
        <v>141</v>
      </c>
      <c r="E370" s="247" t="s">
        <v>1</v>
      </c>
      <c r="F370" s="248" t="s">
        <v>234</v>
      </c>
      <c r="G370" s="246"/>
      <c r="H370" s="249">
        <v>15</v>
      </c>
      <c r="I370" s="250"/>
      <c r="J370" s="246"/>
      <c r="K370" s="246"/>
      <c r="L370" s="251"/>
      <c r="M370" s="252"/>
      <c r="N370" s="253"/>
      <c r="O370" s="253"/>
      <c r="P370" s="253"/>
      <c r="Q370" s="253"/>
      <c r="R370" s="253"/>
      <c r="S370" s="253"/>
      <c r="T370" s="254"/>
      <c r="U370" s="14"/>
      <c r="V370" s="14"/>
      <c r="W370" s="14"/>
      <c r="X370" s="14"/>
      <c r="Y370" s="14"/>
      <c r="Z370" s="14"/>
      <c r="AA370" s="14"/>
      <c r="AB370" s="14"/>
      <c r="AC370" s="14"/>
      <c r="AD370" s="14"/>
      <c r="AE370" s="14"/>
      <c r="AT370" s="255" t="s">
        <v>141</v>
      </c>
      <c r="AU370" s="255" t="s">
        <v>85</v>
      </c>
      <c r="AV370" s="14" t="s">
        <v>85</v>
      </c>
      <c r="AW370" s="14" t="s">
        <v>32</v>
      </c>
      <c r="AX370" s="14" t="s">
        <v>83</v>
      </c>
      <c r="AY370" s="255" t="s">
        <v>133</v>
      </c>
    </row>
    <row r="371" s="2" customFormat="1" ht="16.5" customHeight="1">
      <c r="A371" s="39"/>
      <c r="B371" s="40"/>
      <c r="C371" s="278" t="s">
        <v>495</v>
      </c>
      <c r="D371" s="278" t="s">
        <v>312</v>
      </c>
      <c r="E371" s="279" t="s">
        <v>2114</v>
      </c>
      <c r="F371" s="280" t="s">
        <v>2115</v>
      </c>
      <c r="G371" s="281" t="s">
        <v>440</v>
      </c>
      <c r="H371" s="282">
        <v>15</v>
      </c>
      <c r="I371" s="283"/>
      <c r="J371" s="284">
        <f>ROUND(I371*H371,2)</f>
        <v>0</v>
      </c>
      <c r="K371" s="285"/>
      <c r="L371" s="286"/>
      <c r="M371" s="287" t="s">
        <v>1</v>
      </c>
      <c r="N371" s="288" t="s">
        <v>40</v>
      </c>
      <c r="O371" s="92"/>
      <c r="P371" s="230">
        <f>O371*H371</f>
        <v>0</v>
      </c>
      <c r="Q371" s="230">
        <v>0.0016000000000000001</v>
      </c>
      <c r="R371" s="230">
        <f>Q371*H371</f>
        <v>0.024</v>
      </c>
      <c r="S371" s="230">
        <v>0</v>
      </c>
      <c r="T371" s="231">
        <f>S371*H371</f>
        <v>0</v>
      </c>
      <c r="U371" s="39"/>
      <c r="V371" s="39"/>
      <c r="W371" s="39"/>
      <c r="X371" s="39"/>
      <c r="Y371" s="39"/>
      <c r="Z371" s="39"/>
      <c r="AA371" s="39"/>
      <c r="AB371" s="39"/>
      <c r="AC371" s="39"/>
      <c r="AD371" s="39"/>
      <c r="AE371" s="39"/>
      <c r="AR371" s="232" t="s">
        <v>187</v>
      </c>
      <c r="AT371" s="232" t="s">
        <v>312</v>
      </c>
      <c r="AU371" s="232" t="s">
        <v>85</v>
      </c>
      <c r="AY371" s="18" t="s">
        <v>133</v>
      </c>
      <c r="BE371" s="233">
        <f>IF(N371="základní",J371,0)</f>
        <v>0</v>
      </c>
      <c r="BF371" s="233">
        <f>IF(N371="snížená",J371,0)</f>
        <v>0</v>
      </c>
      <c r="BG371" s="233">
        <f>IF(N371="zákl. přenesená",J371,0)</f>
        <v>0</v>
      </c>
      <c r="BH371" s="233">
        <f>IF(N371="sníž. přenesená",J371,0)</f>
        <v>0</v>
      </c>
      <c r="BI371" s="233">
        <f>IF(N371="nulová",J371,0)</f>
        <v>0</v>
      </c>
      <c r="BJ371" s="18" t="s">
        <v>83</v>
      </c>
      <c r="BK371" s="233">
        <f>ROUND(I371*H371,2)</f>
        <v>0</v>
      </c>
      <c r="BL371" s="18" t="s">
        <v>139</v>
      </c>
      <c r="BM371" s="232" t="s">
        <v>2116</v>
      </c>
    </row>
    <row r="372" s="13" customFormat="1">
      <c r="A372" s="13"/>
      <c r="B372" s="234"/>
      <c r="C372" s="235"/>
      <c r="D372" s="236" t="s">
        <v>141</v>
      </c>
      <c r="E372" s="237" t="s">
        <v>1</v>
      </c>
      <c r="F372" s="238" t="s">
        <v>2117</v>
      </c>
      <c r="G372" s="235"/>
      <c r="H372" s="237" t="s">
        <v>1</v>
      </c>
      <c r="I372" s="239"/>
      <c r="J372" s="235"/>
      <c r="K372" s="235"/>
      <c r="L372" s="240"/>
      <c r="M372" s="241"/>
      <c r="N372" s="242"/>
      <c r="O372" s="242"/>
      <c r="P372" s="242"/>
      <c r="Q372" s="242"/>
      <c r="R372" s="242"/>
      <c r="S372" s="242"/>
      <c r="T372" s="243"/>
      <c r="U372" s="13"/>
      <c r="V372" s="13"/>
      <c r="W372" s="13"/>
      <c r="X372" s="13"/>
      <c r="Y372" s="13"/>
      <c r="Z372" s="13"/>
      <c r="AA372" s="13"/>
      <c r="AB372" s="13"/>
      <c r="AC372" s="13"/>
      <c r="AD372" s="13"/>
      <c r="AE372" s="13"/>
      <c r="AT372" s="244" t="s">
        <v>141</v>
      </c>
      <c r="AU372" s="244" t="s">
        <v>85</v>
      </c>
      <c r="AV372" s="13" t="s">
        <v>83</v>
      </c>
      <c r="AW372" s="13" t="s">
        <v>32</v>
      </c>
      <c r="AX372" s="13" t="s">
        <v>75</v>
      </c>
      <c r="AY372" s="244" t="s">
        <v>133</v>
      </c>
    </row>
    <row r="373" s="14" customFormat="1">
      <c r="A373" s="14"/>
      <c r="B373" s="245"/>
      <c r="C373" s="246"/>
      <c r="D373" s="236" t="s">
        <v>141</v>
      </c>
      <c r="E373" s="247" t="s">
        <v>1</v>
      </c>
      <c r="F373" s="248" t="s">
        <v>234</v>
      </c>
      <c r="G373" s="246"/>
      <c r="H373" s="249">
        <v>15</v>
      </c>
      <c r="I373" s="250"/>
      <c r="J373" s="246"/>
      <c r="K373" s="246"/>
      <c r="L373" s="251"/>
      <c r="M373" s="252"/>
      <c r="N373" s="253"/>
      <c r="O373" s="253"/>
      <c r="P373" s="253"/>
      <c r="Q373" s="253"/>
      <c r="R373" s="253"/>
      <c r="S373" s="253"/>
      <c r="T373" s="254"/>
      <c r="U373" s="14"/>
      <c r="V373" s="14"/>
      <c r="W373" s="14"/>
      <c r="X373" s="14"/>
      <c r="Y373" s="14"/>
      <c r="Z373" s="14"/>
      <c r="AA373" s="14"/>
      <c r="AB373" s="14"/>
      <c r="AC373" s="14"/>
      <c r="AD373" s="14"/>
      <c r="AE373" s="14"/>
      <c r="AT373" s="255" t="s">
        <v>141</v>
      </c>
      <c r="AU373" s="255" t="s">
        <v>85</v>
      </c>
      <c r="AV373" s="14" t="s">
        <v>85</v>
      </c>
      <c r="AW373" s="14" t="s">
        <v>32</v>
      </c>
      <c r="AX373" s="14" t="s">
        <v>83</v>
      </c>
      <c r="AY373" s="255" t="s">
        <v>133</v>
      </c>
    </row>
    <row r="374" s="2" customFormat="1" ht="24.15" customHeight="1">
      <c r="A374" s="39"/>
      <c r="B374" s="40"/>
      <c r="C374" s="220" t="s">
        <v>499</v>
      </c>
      <c r="D374" s="220" t="s">
        <v>135</v>
      </c>
      <c r="E374" s="221" t="s">
        <v>1806</v>
      </c>
      <c r="F374" s="222" t="s">
        <v>2118</v>
      </c>
      <c r="G374" s="223" t="s">
        <v>440</v>
      </c>
      <c r="H374" s="224">
        <v>49</v>
      </c>
      <c r="I374" s="225"/>
      <c r="J374" s="226">
        <f>ROUND(I374*H374,2)</f>
        <v>0</v>
      </c>
      <c r="K374" s="227"/>
      <c r="L374" s="45"/>
      <c r="M374" s="228" t="s">
        <v>1</v>
      </c>
      <c r="N374" s="229" t="s">
        <v>40</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139</v>
      </c>
      <c r="AT374" s="232" t="s">
        <v>135</v>
      </c>
      <c r="AU374" s="232" t="s">
        <v>85</v>
      </c>
      <c r="AY374" s="18" t="s">
        <v>133</v>
      </c>
      <c r="BE374" s="233">
        <f>IF(N374="základní",J374,0)</f>
        <v>0</v>
      </c>
      <c r="BF374" s="233">
        <f>IF(N374="snížená",J374,0)</f>
        <v>0</v>
      </c>
      <c r="BG374" s="233">
        <f>IF(N374="zákl. přenesená",J374,0)</f>
        <v>0</v>
      </c>
      <c r="BH374" s="233">
        <f>IF(N374="sníž. přenesená",J374,0)</f>
        <v>0</v>
      </c>
      <c r="BI374" s="233">
        <f>IF(N374="nulová",J374,0)</f>
        <v>0</v>
      </c>
      <c r="BJ374" s="18" t="s">
        <v>83</v>
      </c>
      <c r="BK374" s="233">
        <f>ROUND(I374*H374,2)</f>
        <v>0</v>
      </c>
      <c r="BL374" s="18" t="s">
        <v>139</v>
      </c>
      <c r="BM374" s="232" t="s">
        <v>2119</v>
      </c>
    </row>
    <row r="375" s="14" customFormat="1">
      <c r="A375" s="14"/>
      <c r="B375" s="245"/>
      <c r="C375" s="246"/>
      <c r="D375" s="236" t="s">
        <v>141</v>
      </c>
      <c r="E375" s="247" t="s">
        <v>1</v>
      </c>
      <c r="F375" s="248" t="s">
        <v>431</v>
      </c>
      <c r="G375" s="246"/>
      <c r="H375" s="249">
        <v>49</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141</v>
      </c>
      <c r="AU375" s="255" t="s">
        <v>85</v>
      </c>
      <c r="AV375" s="14" t="s">
        <v>85</v>
      </c>
      <c r="AW375" s="14" t="s">
        <v>32</v>
      </c>
      <c r="AX375" s="14" t="s">
        <v>83</v>
      </c>
      <c r="AY375" s="255" t="s">
        <v>133</v>
      </c>
    </row>
    <row r="376" s="2" customFormat="1" ht="16.5" customHeight="1">
      <c r="A376" s="39"/>
      <c r="B376" s="40"/>
      <c r="C376" s="278" t="s">
        <v>504</v>
      </c>
      <c r="D376" s="278" t="s">
        <v>312</v>
      </c>
      <c r="E376" s="279" t="s">
        <v>2120</v>
      </c>
      <c r="F376" s="280" t="s">
        <v>2121</v>
      </c>
      <c r="G376" s="281" t="s">
        <v>440</v>
      </c>
      <c r="H376" s="282">
        <v>49</v>
      </c>
      <c r="I376" s="283"/>
      <c r="J376" s="284">
        <f>ROUND(I376*H376,2)</f>
        <v>0</v>
      </c>
      <c r="K376" s="285"/>
      <c r="L376" s="286"/>
      <c r="M376" s="287" t="s">
        <v>1</v>
      </c>
      <c r="N376" s="288" t="s">
        <v>40</v>
      </c>
      <c r="O376" s="92"/>
      <c r="P376" s="230">
        <f>O376*H376</f>
        <v>0</v>
      </c>
      <c r="Q376" s="230">
        <v>0.0025000000000000001</v>
      </c>
      <c r="R376" s="230">
        <f>Q376*H376</f>
        <v>0.1225</v>
      </c>
      <c r="S376" s="230">
        <v>0</v>
      </c>
      <c r="T376" s="231">
        <f>S376*H376</f>
        <v>0</v>
      </c>
      <c r="U376" s="39"/>
      <c r="V376" s="39"/>
      <c r="W376" s="39"/>
      <c r="X376" s="39"/>
      <c r="Y376" s="39"/>
      <c r="Z376" s="39"/>
      <c r="AA376" s="39"/>
      <c r="AB376" s="39"/>
      <c r="AC376" s="39"/>
      <c r="AD376" s="39"/>
      <c r="AE376" s="39"/>
      <c r="AR376" s="232" t="s">
        <v>187</v>
      </c>
      <c r="AT376" s="232" t="s">
        <v>312</v>
      </c>
      <c r="AU376" s="232" t="s">
        <v>85</v>
      </c>
      <c r="AY376" s="18" t="s">
        <v>133</v>
      </c>
      <c r="BE376" s="233">
        <f>IF(N376="základní",J376,0)</f>
        <v>0</v>
      </c>
      <c r="BF376" s="233">
        <f>IF(N376="snížená",J376,0)</f>
        <v>0</v>
      </c>
      <c r="BG376" s="233">
        <f>IF(N376="zákl. přenesená",J376,0)</f>
        <v>0</v>
      </c>
      <c r="BH376" s="233">
        <f>IF(N376="sníž. přenesená",J376,0)</f>
        <v>0</v>
      </c>
      <c r="BI376" s="233">
        <f>IF(N376="nulová",J376,0)</f>
        <v>0</v>
      </c>
      <c r="BJ376" s="18" t="s">
        <v>83</v>
      </c>
      <c r="BK376" s="233">
        <f>ROUND(I376*H376,2)</f>
        <v>0</v>
      </c>
      <c r="BL376" s="18" t="s">
        <v>139</v>
      </c>
      <c r="BM376" s="232" t="s">
        <v>2122</v>
      </c>
    </row>
    <row r="377" s="13" customFormat="1">
      <c r="A377" s="13"/>
      <c r="B377" s="234"/>
      <c r="C377" s="235"/>
      <c r="D377" s="236" t="s">
        <v>141</v>
      </c>
      <c r="E377" s="237" t="s">
        <v>1</v>
      </c>
      <c r="F377" s="238" t="s">
        <v>2123</v>
      </c>
      <c r="G377" s="235"/>
      <c r="H377" s="237" t="s">
        <v>1</v>
      </c>
      <c r="I377" s="239"/>
      <c r="J377" s="235"/>
      <c r="K377" s="235"/>
      <c r="L377" s="240"/>
      <c r="M377" s="241"/>
      <c r="N377" s="242"/>
      <c r="O377" s="242"/>
      <c r="P377" s="242"/>
      <c r="Q377" s="242"/>
      <c r="R377" s="242"/>
      <c r="S377" s="242"/>
      <c r="T377" s="243"/>
      <c r="U377" s="13"/>
      <c r="V377" s="13"/>
      <c r="W377" s="13"/>
      <c r="X377" s="13"/>
      <c r="Y377" s="13"/>
      <c r="Z377" s="13"/>
      <c r="AA377" s="13"/>
      <c r="AB377" s="13"/>
      <c r="AC377" s="13"/>
      <c r="AD377" s="13"/>
      <c r="AE377" s="13"/>
      <c r="AT377" s="244" t="s">
        <v>141</v>
      </c>
      <c r="AU377" s="244" t="s">
        <v>85</v>
      </c>
      <c r="AV377" s="13" t="s">
        <v>83</v>
      </c>
      <c r="AW377" s="13" t="s">
        <v>32</v>
      </c>
      <c r="AX377" s="13" t="s">
        <v>75</v>
      </c>
      <c r="AY377" s="244" t="s">
        <v>133</v>
      </c>
    </row>
    <row r="378" s="14" customFormat="1">
      <c r="A378" s="14"/>
      <c r="B378" s="245"/>
      <c r="C378" s="246"/>
      <c r="D378" s="236" t="s">
        <v>141</v>
      </c>
      <c r="E378" s="247" t="s">
        <v>1</v>
      </c>
      <c r="F378" s="248" t="s">
        <v>431</v>
      </c>
      <c r="G378" s="246"/>
      <c r="H378" s="249">
        <v>49</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141</v>
      </c>
      <c r="AU378" s="255" t="s">
        <v>85</v>
      </c>
      <c r="AV378" s="14" t="s">
        <v>85</v>
      </c>
      <c r="AW378" s="14" t="s">
        <v>32</v>
      </c>
      <c r="AX378" s="14" t="s">
        <v>83</v>
      </c>
      <c r="AY378" s="255" t="s">
        <v>133</v>
      </c>
    </row>
    <row r="379" s="2" customFormat="1" ht="24.15" customHeight="1">
      <c r="A379" s="39"/>
      <c r="B379" s="40"/>
      <c r="C379" s="220" t="s">
        <v>508</v>
      </c>
      <c r="D379" s="220" t="s">
        <v>135</v>
      </c>
      <c r="E379" s="221" t="s">
        <v>1057</v>
      </c>
      <c r="F379" s="222" t="s">
        <v>2124</v>
      </c>
      <c r="G379" s="223" t="s">
        <v>440</v>
      </c>
      <c r="H379" s="224">
        <v>63</v>
      </c>
      <c r="I379" s="225"/>
      <c r="J379" s="226">
        <f>ROUND(I379*H379,2)</f>
        <v>0</v>
      </c>
      <c r="K379" s="227"/>
      <c r="L379" s="45"/>
      <c r="M379" s="228" t="s">
        <v>1</v>
      </c>
      <c r="N379" s="229" t="s">
        <v>40</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139</v>
      </c>
      <c r="AT379" s="232" t="s">
        <v>135</v>
      </c>
      <c r="AU379" s="232" t="s">
        <v>85</v>
      </c>
      <c r="AY379" s="18" t="s">
        <v>133</v>
      </c>
      <c r="BE379" s="233">
        <f>IF(N379="základní",J379,0)</f>
        <v>0</v>
      </c>
      <c r="BF379" s="233">
        <f>IF(N379="snížená",J379,0)</f>
        <v>0</v>
      </c>
      <c r="BG379" s="233">
        <f>IF(N379="zákl. přenesená",J379,0)</f>
        <v>0</v>
      </c>
      <c r="BH379" s="233">
        <f>IF(N379="sníž. přenesená",J379,0)</f>
        <v>0</v>
      </c>
      <c r="BI379" s="233">
        <f>IF(N379="nulová",J379,0)</f>
        <v>0</v>
      </c>
      <c r="BJ379" s="18" t="s">
        <v>83</v>
      </c>
      <c r="BK379" s="233">
        <f>ROUND(I379*H379,2)</f>
        <v>0</v>
      </c>
      <c r="BL379" s="18" t="s">
        <v>139</v>
      </c>
      <c r="BM379" s="232" t="s">
        <v>2125</v>
      </c>
    </row>
    <row r="380" s="14" customFormat="1">
      <c r="A380" s="14"/>
      <c r="B380" s="245"/>
      <c r="C380" s="246"/>
      <c r="D380" s="236" t="s">
        <v>141</v>
      </c>
      <c r="E380" s="247" t="s">
        <v>1</v>
      </c>
      <c r="F380" s="248" t="s">
        <v>495</v>
      </c>
      <c r="G380" s="246"/>
      <c r="H380" s="249">
        <v>63</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141</v>
      </c>
      <c r="AU380" s="255" t="s">
        <v>85</v>
      </c>
      <c r="AV380" s="14" t="s">
        <v>85</v>
      </c>
      <c r="AW380" s="14" t="s">
        <v>32</v>
      </c>
      <c r="AX380" s="14" t="s">
        <v>83</v>
      </c>
      <c r="AY380" s="255" t="s">
        <v>133</v>
      </c>
    </row>
    <row r="381" s="2" customFormat="1" ht="16.5" customHeight="1">
      <c r="A381" s="39"/>
      <c r="B381" s="40"/>
      <c r="C381" s="278" t="s">
        <v>512</v>
      </c>
      <c r="D381" s="278" t="s">
        <v>312</v>
      </c>
      <c r="E381" s="279" t="s">
        <v>1060</v>
      </c>
      <c r="F381" s="280" t="s">
        <v>1061</v>
      </c>
      <c r="G381" s="281" t="s">
        <v>440</v>
      </c>
      <c r="H381" s="282">
        <v>63</v>
      </c>
      <c r="I381" s="283"/>
      <c r="J381" s="284">
        <f>ROUND(I381*H381,2)</f>
        <v>0</v>
      </c>
      <c r="K381" s="285"/>
      <c r="L381" s="286"/>
      <c r="M381" s="287" t="s">
        <v>1</v>
      </c>
      <c r="N381" s="288" t="s">
        <v>40</v>
      </c>
      <c r="O381" s="92"/>
      <c r="P381" s="230">
        <f>O381*H381</f>
        <v>0</v>
      </c>
      <c r="Q381" s="230">
        <v>0.0033</v>
      </c>
      <c r="R381" s="230">
        <f>Q381*H381</f>
        <v>0.2079</v>
      </c>
      <c r="S381" s="230">
        <v>0</v>
      </c>
      <c r="T381" s="231">
        <f>S381*H381</f>
        <v>0</v>
      </c>
      <c r="U381" s="39"/>
      <c r="V381" s="39"/>
      <c r="W381" s="39"/>
      <c r="X381" s="39"/>
      <c r="Y381" s="39"/>
      <c r="Z381" s="39"/>
      <c r="AA381" s="39"/>
      <c r="AB381" s="39"/>
      <c r="AC381" s="39"/>
      <c r="AD381" s="39"/>
      <c r="AE381" s="39"/>
      <c r="AR381" s="232" t="s">
        <v>187</v>
      </c>
      <c r="AT381" s="232" t="s">
        <v>312</v>
      </c>
      <c r="AU381" s="232" t="s">
        <v>85</v>
      </c>
      <c r="AY381" s="18" t="s">
        <v>133</v>
      </c>
      <c r="BE381" s="233">
        <f>IF(N381="základní",J381,0)</f>
        <v>0</v>
      </c>
      <c r="BF381" s="233">
        <f>IF(N381="snížená",J381,0)</f>
        <v>0</v>
      </c>
      <c r="BG381" s="233">
        <f>IF(N381="zákl. přenesená",J381,0)</f>
        <v>0</v>
      </c>
      <c r="BH381" s="233">
        <f>IF(N381="sníž. přenesená",J381,0)</f>
        <v>0</v>
      </c>
      <c r="BI381" s="233">
        <f>IF(N381="nulová",J381,0)</f>
        <v>0</v>
      </c>
      <c r="BJ381" s="18" t="s">
        <v>83</v>
      </c>
      <c r="BK381" s="233">
        <f>ROUND(I381*H381,2)</f>
        <v>0</v>
      </c>
      <c r="BL381" s="18" t="s">
        <v>139</v>
      </c>
      <c r="BM381" s="232" t="s">
        <v>2126</v>
      </c>
    </row>
    <row r="382" s="13" customFormat="1">
      <c r="A382" s="13"/>
      <c r="B382" s="234"/>
      <c r="C382" s="235"/>
      <c r="D382" s="236" t="s">
        <v>141</v>
      </c>
      <c r="E382" s="237" t="s">
        <v>1</v>
      </c>
      <c r="F382" s="238" t="s">
        <v>1063</v>
      </c>
      <c r="G382" s="235"/>
      <c r="H382" s="237" t="s">
        <v>1</v>
      </c>
      <c r="I382" s="239"/>
      <c r="J382" s="235"/>
      <c r="K382" s="235"/>
      <c r="L382" s="240"/>
      <c r="M382" s="241"/>
      <c r="N382" s="242"/>
      <c r="O382" s="242"/>
      <c r="P382" s="242"/>
      <c r="Q382" s="242"/>
      <c r="R382" s="242"/>
      <c r="S382" s="242"/>
      <c r="T382" s="243"/>
      <c r="U382" s="13"/>
      <c r="V382" s="13"/>
      <c r="W382" s="13"/>
      <c r="X382" s="13"/>
      <c r="Y382" s="13"/>
      <c r="Z382" s="13"/>
      <c r="AA382" s="13"/>
      <c r="AB382" s="13"/>
      <c r="AC382" s="13"/>
      <c r="AD382" s="13"/>
      <c r="AE382" s="13"/>
      <c r="AT382" s="244" t="s">
        <v>141</v>
      </c>
      <c r="AU382" s="244" t="s">
        <v>85</v>
      </c>
      <c r="AV382" s="13" t="s">
        <v>83</v>
      </c>
      <c r="AW382" s="13" t="s">
        <v>32</v>
      </c>
      <c r="AX382" s="13" t="s">
        <v>75</v>
      </c>
      <c r="AY382" s="244" t="s">
        <v>133</v>
      </c>
    </row>
    <row r="383" s="14" customFormat="1">
      <c r="A383" s="14"/>
      <c r="B383" s="245"/>
      <c r="C383" s="246"/>
      <c r="D383" s="236" t="s">
        <v>141</v>
      </c>
      <c r="E383" s="247" t="s">
        <v>1</v>
      </c>
      <c r="F383" s="248" t="s">
        <v>495</v>
      </c>
      <c r="G383" s="246"/>
      <c r="H383" s="249">
        <v>63</v>
      </c>
      <c r="I383" s="250"/>
      <c r="J383" s="246"/>
      <c r="K383" s="246"/>
      <c r="L383" s="251"/>
      <c r="M383" s="252"/>
      <c r="N383" s="253"/>
      <c r="O383" s="253"/>
      <c r="P383" s="253"/>
      <c r="Q383" s="253"/>
      <c r="R383" s="253"/>
      <c r="S383" s="253"/>
      <c r="T383" s="254"/>
      <c r="U383" s="14"/>
      <c r="V383" s="14"/>
      <c r="W383" s="14"/>
      <c r="X383" s="14"/>
      <c r="Y383" s="14"/>
      <c r="Z383" s="14"/>
      <c r="AA383" s="14"/>
      <c r="AB383" s="14"/>
      <c r="AC383" s="14"/>
      <c r="AD383" s="14"/>
      <c r="AE383" s="14"/>
      <c r="AT383" s="255" t="s">
        <v>141</v>
      </c>
      <c r="AU383" s="255" t="s">
        <v>85</v>
      </c>
      <c r="AV383" s="14" t="s">
        <v>85</v>
      </c>
      <c r="AW383" s="14" t="s">
        <v>32</v>
      </c>
      <c r="AX383" s="14" t="s">
        <v>83</v>
      </c>
      <c r="AY383" s="255" t="s">
        <v>133</v>
      </c>
    </row>
    <row r="384" s="2" customFormat="1" ht="16.5" customHeight="1">
      <c r="A384" s="39"/>
      <c r="B384" s="40"/>
      <c r="C384" s="220" t="s">
        <v>516</v>
      </c>
      <c r="D384" s="220" t="s">
        <v>135</v>
      </c>
      <c r="E384" s="221" t="s">
        <v>1064</v>
      </c>
      <c r="F384" s="222" t="s">
        <v>1065</v>
      </c>
      <c r="G384" s="223" t="s">
        <v>190</v>
      </c>
      <c r="H384" s="224">
        <v>1030.9000000000001</v>
      </c>
      <c r="I384" s="225"/>
      <c r="J384" s="226">
        <f>ROUND(I384*H384,2)</f>
        <v>0</v>
      </c>
      <c r="K384" s="227"/>
      <c r="L384" s="45"/>
      <c r="M384" s="228" t="s">
        <v>1</v>
      </c>
      <c r="N384" s="229" t="s">
        <v>40</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139</v>
      </c>
      <c r="AT384" s="232" t="s">
        <v>135</v>
      </c>
      <c r="AU384" s="232" t="s">
        <v>85</v>
      </c>
      <c r="AY384" s="18" t="s">
        <v>133</v>
      </c>
      <c r="BE384" s="233">
        <f>IF(N384="základní",J384,0)</f>
        <v>0</v>
      </c>
      <c r="BF384" s="233">
        <f>IF(N384="snížená",J384,0)</f>
        <v>0</v>
      </c>
      <c r="BG384" s="233">
        <f>IF(N384="zákl. přenesená",J384,0)</f>
        <v>0</v>
      </c>
      <c r="BH384" s="233">
        <f>IF(N384="sníž. přenesená",J384,0)</f>
        <v>0</v>
      </c>
      <c r="BI384" s="233">
        <f>IF(N384="nulová",J384,0)</f>
        <v>0</v>
      </c>
      <c r="BJ384" s="18" t="s">
        <v>83</v>
      </c>
      <c r="BK384" s="233">
        <f>ROUND(I384*H384,2)</f>
        <v>0</v>
      </c>
      <c r="BL384" s="18" t="s">
        <v>139</v>
      </c>
      <c r="BM384" s="232" t="s">
        <v>2127</v>
      </c>
    </row>
    <row r="385" s="14" customFormat="1">
      <c r="A385" s="14"/>
      <c r="B385" s="245"/>
      <c r="C385" s="246"/>
      <c r="D385" s="236" t="s">
        <v>141</v>
      </c>
      <c r="E385" s="247" t="s">
        <v>1</v>
      </c>
      <c r="F385" s="248" t="s">
        <v>2104</v>
      </c>
      <c r="G385" s="246"/>
      <c r="H385" s="249">
        <v>1030.9000000000001</v>
      </c>
      <c r="I385" s="250"/>
      <c r="J385" s="246"/>
      <c r="K385" s="246"/>
      <c r="L385" s="251"/>
      <c r="M385" s="252"/>
      <c r="N385" s="253"/>
      <c r="O385" s="253"/>
      <c r="P385" s="253"/>
      <c r="Q385" s="253"/>
      <c r="R385" s="253"/>
      <c r="S385" s="253"/>
      <c r="T385" s="254"/>
      <c r="U385" s="14"/>
      <c r="V385" s="14"/>
      <c r="W385" s="14"/>
      <c r="X385" s="14"/>
      <c r="Y385" s="14"/>
      <c r="Z385" s="14"/>
      <c r="AA385" s="14"/>
      <c r="AB385" s="14"/>
      <c r="AC385" s="14"/>
      <c r="AD385" s="14"/>
      <c r="AE385" s="14"/>
      <c r="AT385" s="255" t="s">
        <v>141</v>
      </c>
      <c r="AU385" s="255" t="s">
        <v>85</v>
      </c>
      <c r="AV385" s="14" t="s">
        <v>85</v>
      </c>
      <c r="AW385" s="14" t="s">
        <v>32</v>
      </c>
      <c r="AX385" s="14" t="s">
        <v>83</v>
      </c>
      <c r="AY385" s="255" t="s">
        <v>133</v>
      </c>
    </row>
    <row r="386" s="2" customFormat="1" ht="16.5" customHeight="1">
      <c r="A386" s="39"/>
      <c r="B386" s="40"/>
      <c r="C386" s="220" t="s">
        <v>522</v>
      </c>
      <c r="D386" s="220" t="s">
        <v>135</v>
      </c>
      <c r="E386" s="221" t="s">
        <v>1067</v>
      </c>
      <c r="F386" s="222" t="s">
        <v>1068</v>
      </c>
      <c r="G386" s="223" t="s">
        <v>440</v>
      </c>
      <c r="H386" s="224">
        <v>127</v>
      </c>
      <c r="I386" s="225"/>
      <c r="J386" s="226">
        <f>ROUND(I386*H386,2)</f>
        <v>0</v>
      </c>
      <c r="K386" s="227"/>
      <c r="L386" s="45"/>
      <c r="M386" s="228" t="s">
        <v>1</v>
      </c>
      <c r="N386" s="229" t="s">
        <v>40</v>
      </c>
      <c r="O386" s="92"/>
      <c r="P386" s="230">
        <f>O386*H386</f>
        <v>0</v>
      </c>
      <c r="Q386" s="230">
        <v>0.040000000000000001</v>
      </c>
      <c r="R386" s="230">
        <f>Q386*H386</f>
        <v>5.0800000000000001</v>
      </c>
      <c r="S386" s="230">
        <v>0</v>
      </c>
      <c r="T386" s="231">
        <f>S386*H386</f>
        <v>0</v>
      </c>
      <c r="U386" s="39"/>
      <c r="V386" s="39"/>
      <c r="W386" s="39"/>
      <c r="X386" s="39"/>
      <c r="Y386" s="39"/>
      <c r="Z386" s="39"/>
      <c r="AA386" s="39"/>
      <c r="AB386" s="39"/>
      <c r="AC386" s="39"/>
      <c r="AD386" s="39"/>
      <c r="AE386" s="39"/>
      <c r="AR386" s="232" t="s">
        <v>139</v>
      </c>
      <c r="AT386" s="232" t="s">
        <v>135</v>
      </c>
      <c r="AU386" s="232" t="s">
        <v>85</v>
      </c>
      <c r="AY386" s="18" t="s">
        <v>133</v>
      </c>
      <c r="BE386" s="233">
        <f>IF(N386="základní",J386,0)</f>
        <v>0</v>
      </c>
      <c r="BF386" s="233">
        <f>IF(N386="snížená",J386,0)</f>
        <v>0</v>
      </c>
      <c r="BG386" s="233">
        <f>IF(N386="zákl. přenesená",J386,0)</f>
        <v>0</v>
      </c>
      <c r="BH386" s="233">
        <f>IF(N386="sníž. přenesená",J386,0)</f>
        <v>0</v>
      </c>
      <c r="BI386" s="233">
        <f>IF(N386="nulová",J386,0)</f>
        <v>0</v>
      </c>
      <c r="BJ386" s="18" t="s">
        <v>83</v>
      </c>
      <c r="BK386" s="233">
        <f>ROUND(I386*H386,2)</f>
        <v>0</v>
      </c>
      <c r="BL386" s="18" t="s">
        <v>139</v>
      </c>
      <c r="BM386" s="232" t="s">
        <v>2128</v>
      </c>
    </row>
    <row r="387" s="14" customFormat="1">
      <c r="A387" s="14"/>
      <c r="B387" s="245"/>
      <c r="C387" s="246"/>
      <c r="D387" s="236" t="s">
        <v>141</v>
      </c>
      <c r="E387" s="247" t="s">
        <v>1</v>
      </c>
      <c r="F387" s="248" t="s">
        <v>2129</v>
      </c>
      <c r="G387" s="246"/>
      <c r="H387" s="249">
        <v>127</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141</v>
      </c>
      <c r="AU387" s="255" t="s">
        <v>85</v>
      </c>
      <c r="AV387" s="14" t="s">
        <v>85</v>
      </c>
      <c r="AW387" s="14" t="s">
        <v>32</v>
      </c>
      <c r="AX387" s="14" t="s">
        <v>83</v>
      </c>
      <c r="AY387" s="255" t="s">
        <v>133</v>
      </c>
    </row>
    <row r="388" s="2" customFormat="1" ht="16.5" customHeight="1">
      <c r="A388" s="39"/>
      <c r="B388" s="40"/>
      <c r="C388" s="278" t="s">
        <v>528</v>
      </c>
      <c r="D388" s="278" t="s">
        <v>312</v>
      </c>
      <c r="E388" s="279" t="s">
        <v>1070</v>
      </c>
      <c r="F388" s="280" t="s">
        <v>1071</v>
      </c>
      <c r="G388" s="281" t="s">
        <v>440</v>
      </c>
      <c r="H388" s="282">
        <v>127</v>
      </c>
      <c r="I388" s="283"/>
      <c r="J388" s="284">
        <f>ROUND(I388*H388,2)</f>
        <v>0</v>
      </c>
      <c r="K388" s="285"/>
      <c r="L388" s="286"/>
      <c r="M388" s="287" t="s">
        <v>1</v>
      </c>
      <c r="N388" s="288" t="s">
        <v>40</v>
      </c>
      <c r="O388" s="92"/>
      <c r="P388" s="230">
        <f>O388*H388</f>
        <v>0</v>
      </c>
      <c r="Q388" s="230">
        <v>0.0033999999999999998</v>
      </c>
      <c r="R388" s="230">
        <f>Q388*H388</f>
        <v>0.43179999999999996</v>
      </c>
      <c r="S388" s="230">
        <v>0</v>
      </c>
      <c r="T388" s="231">
        <f>S388*H388</f>
        <v>0</v>
      </c>
      <c r="U388" s="39"/>
      <c r="V388" s="39"/>
      <c r="W388" s="39"/>
      <c r="X388" s="39"/>
      <c r="Y388" s="39"/>
      <c r="Z388" s="39"/>
      <c r="AA388" s="39"/>
      <c r="AB388" s="39"/>
      <c r="AC388" s="39"/>
      <c r="AD388" s="39"/>
      <c r="AE388" s="39"/>
      <c r="AR388" s="232" t="s">
        <v>187</v>
      </c>
      <c r="AT388" s="232" t="s">
        <v>312</v>
      </c>
      <c r="AU388" s="232" t="s">
        <v>85</v>
      </c>
      <c r="AY388" s="18" t="s">
        <v>133</v>
      </c>
      <c r="BE388" s="233">
        <f>IF(N388="základní",J388,0)</f>
        <v>0</v>
      </c>
      <c r="BF388" s="233">
        <f>IF(N388="snížená",J388,0)</f>
        <v>0</v>
      </c>
      <c r="BG388" s="233">
        <f>IF(N388="zákl. přenesená",J388,0)</f>
        <v>0</v>
      </c>
      <c r="BH388" s="233">
        <f>IF(N388="sníž. přenesená",J388,0)</f>
        <v>0</v>
      </c>
      <c r="BI388" s="233">
        <f>IF(N388="nulová",J388,0)</f>
        <v>0</v>
      </c>
      <c r="BJ388" s="18" t="s">
        <v>83</v>
      </c>
      <c r="BK388" s="233">
        <f>ROUND(I388*H388,2)</f>
        <v>0</v>
      </c>
      <c r="BL388" s="18" t="s">
        <v>139</v>
      </c>
      <c r="BM388" s="232" t="s">
        <v>2130</v>
      </c>
    </row>
    <row r="389" s="14" customFormat="1">
      <c r="A389" s="14"/>
      <c r="B389" s="245"/>
      <c r="C389" s="246"/>
      <c r="D389" s="236" t="s">
        <v>141</v>
      </c>
      <c r="E389" s="247" t="s">
        <v>1</v>
      </c>
      <c r="F389" s="248" t="s">
        <v>1802</v>
      </c>
      <c r="G389" s="246"/>
      <c r="H389" s="249">
        <v>127</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141</v>
      </c>
      <c r="AU389" s="255" t="s">
        <v>85</v>
      </c>
      <c r="AV389" s="14" t="s">
        <v>85</v>
      </c>
      <c r="AW389" s="14" t="s">
        <v>32</v>
      </c>
      <c r="AX389" s="14" t="s">
        <v>83</v>
      </c>
      <c r="AY389" s="255" t="s">
        <v>133</v>
      </c>
    </row>
    <row r="390" s="2" customFormat="1" ht="16.5" customHeight="1">
      <c r="A390" s="39"/>
      <c r="B390" s="40"/>
      <c r="C390" s="278" t="s">
        <v>533</v>
      </c>
      <c r="D390" s="278" t="s">
        <v>312</v>
      </c>
      <c r="E390" s="279" t="s">
        <v>551</v>
      </c>
      <c r="F390" s="280" t="s">
        <v>552</v>
      </c>
      <c r="G390" s="281" t="s">
        <v>440</v>
      </c>
      <c r="H390" s="282">
        <v>127</v>
      </c>
      <c r="I390" s="283"/>
      <c r="J390" s="284">
        <f>ROUND(I390*H390,2)</f>
        <v>0</v>
      </c>
      <c r="K390" s="285"/>
      <c r="L390" s="286"/>
      <c r="M390" s="287" t="s">
        <v>1</v>
      </c>
      <c r="N390" s="288" t="s">
        <v>40</v>
      </c>
      <c r="O390" s="92"/>
      <c r="P390" s="230">
        <f>O390*H390</f>
        <v>0</v>
      </c>
      <c r="Q390" s="230">
        <v>0.00089999999999999998</v>
      </c>
      <c r="R390" s="230">
        <f>Q390*H390</f>
        <v>0.1143</v>
      </c>
      <c r="S390" s="230">
        <v>0</v>
      </c>
      <c r="T390" s="231">
        <f>S390*H390</f>
        <v>0</v>
      </c>
      <c r="U390" s="39"/>
      <c r="V390" s="39"/>
      <c r="W390" s="39"/>
      <c r="X390" s="39"/>
      <c r="Y390" s="39"/>
      <c r="Z390" s="39"/>
      <c r="AA390" s="39"/>
      <c r="AB390" s="39"/>
      <c r="AC390" s="39"/>
      <c r="AD390" s="39"/>
      <c r="AE390" s="39"/>
      <c r="AR390" s="232" t="s">
        <v>187</v>
      </c>
      <c r="AT390" s="232" t="s">
        <v>312</v>
      </c>
      <c r="AU390" s="232" t="s">
        <v>85</v>
      </c>
      <c r="AY390" s="18" t="s">
        <v>133</v>
      </c>
      <c r="BE390" s="233">
        <f>IF(N390="základní",J390,0)</f>
        <v>0</v>
      </c>
      <c r="BF390" s="233">
        <f>IF(N390="snížená",J390,0)</f>
        <v>0</v>
      </c>
      <c r="BG390" s="233">
        <f>IF(N390="zákl. přenesená",J390,0)</f>
        <v>0</v>
      </c>
      <c r="BH390" s="233">
        <f>IF(N390="sníž. přenesená",J390,0)</f>
        <v>0</v>
      </c>
      <c r="BI390" s="233">
        <f>IF(N390="nulová",J390,0)</f>
        <v>0</v>
      </c>
      <c r="BJ390" s="18" t="s">
        <v>83</v>
      </c>
      <c r="BK390" s="233">
        <f>ROUND(I390*H390,2)</f>
        <v>0</v>
      </c>
      <c r="BL390" s="18" t="s">
        <v>139</v>
      </c>
      <c r="BM390" s="232" t="s">
        <v>2131</v>
      </c>
    </row>
    <row r="391" s="14" customFormat="1">
      <c r="A391" s="14"/>
      <c r="B391" s="245"/>
      <c r="C391" s="246"/>
      <c r="D391" s="236" t="s">
        <v>141</v>
      </c>
      <c r="E391" s="247" t="s">
        <v>1</v>
      </c>
      <c r="F391" s="248" t="s">
        <v>1802</v>
      </c>
      <c r="G391" s="246"/>
      <c r="H391" s="249">
        <v>127</v>
      </c>
      <c r="I391" s="250"/>
      <c r="J391" s="246"/>
      <c r="K391" s="246"/>
      <c r="L391" s="251"/>
      <c r="M391" s="252"/>
      <c r="N391" s="253"/>
      <c r="O391" s="253"/>
      <c r="P391" s="253"/>
      <c r="Q391" s="253"/>
      <c r="R391" s="253"/>
      <c r="S391" s="253"/>
      <c r="T391" s="254"/>
      <c r="U391" s="14"/>
      <c r="V391" s="14"/>
      <c r="W391" s="14"/>
      <c r="X391" s="14"/>
      <c r="Y391" s="14"/>
      <c r="Z391" s="14"/>
      <c r="AA391" s="14"/>
      <c r="AB391" s="14"/>
      <c r="AC391" s="14"/>
      <c r="AD391" s="14"/>
      <c r="AE391" s="14"/>
      <c r="AT391" s="255" t="s">
        <v>141</v>
      </c>
      <c r="AU391" s="255" t="s">
        <v>85</v>
      </c>
      <c r="AV391" s="14" t="s">
        <v>85</v>
      </c>
      <c r="AW391" s="14" t="s">
        <v>32</v>
      </c>
      <c r="AX391" s="14" t="s">
        <v>83</v>
      </c>
      <c r="AY391" s="255" t="s">
        <v>133</v>
      </c>
    </row>
    <row r="392" s="2" customFormat="1" ht="16.5" customHeight="1">
      <c r="A392" s="39"/>
      <c r="B392" s="40"/>
      <c r="C392" s="278" t="s">
        <v>537</v>
      </c>
      <c r="D392" s="278" t="s">
        <v>312</v>
      </c>
      <c r="E392" s="279" t="s">
        <v>1074</v>
      </c>
      <c r="F392" s="280" t="s">
        <v>1075</v>
      </c>
      <c r="G392" s="281" t="s">
        <v>440</v>
      </c>
      <c r="H392" s="282">
        <v>127</v>
      </c>
      <c r="I392" s="283"/>
      <c r="J392" s="284">
        <f>ROUND(I392*H392,2)</f>
        <v>0</v>
      </c>
      <c r="K392" s="285"/>
      <c r="L392" s="286"/>
      <c r="M392" s="287" t="s">
        <v>1</v>
      </c>
      <c r="N392" s="288" t="s">
        <v>40</v>
      </c>
      <c r="O392" s="92"/>
      <c r="P392" s="230">
        <f>O392*H392</f>
        <v>0</v>
      </c>
      <c r="Q392" s="230">
        <v>0.0035000000000000001</v>
      </c>
      <c r="R392" s="230">
        <f>Q392*H392</f>
        <v>0.44450000000000001</v>
      </c>
      <c r="S392" s="230">
        <v>0</v>
      </c>
      <c r="T392" s="231">
        <f>S392*H392</f>
        <v>0</v>
      </c>
      <c r="U392" s="39"/>
      <c r="V392" s="39"/>
      <c r="W392" s="39"/>
      <c r="X392" s="39"/>
      <c r="Y392" s="39"/>
      <c r="Z392" s="39"/>
      <c r="AA392" s="39"/>
      <c r="AB392" s="39"/>
      <c r="AC392" s="39"/>
      <c r="AD392" s="39"/>
      <c r="AE392" s="39"/>
      <c r="AR392" s="232" t="s">
        <v>187</v>
      </c>
      <c r="AT392" s="232" t="s">
        <v>312</v>
      </c>
      <c r="AU392" s="232" t="s">
        <v>85</v>
      </c>
      <c r="AY392" s="18" t="s">
        <v>133</v>
      </c>
      <c r="BE392" s="233">
        <f>IF(N392="základní",J392,0)</f>
        <v>0</v>
      </c>
      <c r="BF392" s="233">
        <f>IF(N392="snížená",J392,0)</f>
        <v>0</v>
      </c>
      <c r="BG392" s="233">
        <f>IF(N392="zákl. přenesená",J392,0)</f>
        <v>0</v>
      </c>
      <c r="BH392" s="233">
        <f>IF(N392="sníž. přenesená",J392,0)</f>
        <v>0</v>
      </c>
      <c r="BI392" s="233">
        <f>IF(N392="nulová",J392,0)</f>
        <v>0</v>
      </c>
      <c r="BJ392" s="18" t="s">
        <v>83</v>
      </c>
      <c r="BK392" s="233">
        <f>ROUND(I392*H392,2)</f>
        <v>0</v>
      </c>
      <c r="BL392" s="18" t="s">
        <v>139</v>
      </c>
      <c r="BM392" s="232" t="s">
        <v>2132</v>
      </c>
    </row>
    <row r="393" s="14" customFormat="1">
      <c r="A393" s="14"/>
      <c r="B393" s="245"/>
      <c r="C393" s="246"/>
      <c r="D393" s="236" t="s">
        <v>141</v>
      </c>
      <c r="E393" s="247" t="s">
        <v>1</v>
      </c>
      <c r="F393" s="248" t="s">
        <v>1802</v>
      </c>
      <c r="G393" s="246"/>
      <c r="H393" s="249">
        <v>127</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141</v>
      </c>
      <c r="AU393" s="255" t="s">
        <v>85</v>
      </c>
      <c r="AV393" s="14" t="s">
        <v>85</v>
      </c>
      <c r="AW393" s="14" t="s">
        <v>32</v>
      </c>
      <c r="AX393" s="14" t="s">
        <v>83</v>
      </c>
      <c r="AY393" s="255" t="s">
        <v>133</v>
      </c>
    </row>
    <row r="394" s="2" customFormat="1" ht="16.5" customHeight="1">
      <c r="A394" s="39"/>
      <c r="B394" s="40"/>
      <c r="C394" s="220" t="s">
        <v>541</v>
      </c>
      <c r="D394" s="220" t="s">
        <v>135</v>
      </c>
      <c r="E394" s="221" t="s">
        <v>571</v>
      </c>
      <c r="F394" s="222" t="s">
        <v>572</v>
      </c>
      <c r="G394" s="223" t="s">
        <v>190</v>
      </c>
      <c r="H394" s="224">
        <v>62.920000000000002</v>
      </c>
      <c r="I394" s="225"/>
      <c r="J394" s="226">
        <f>ROUND(I394*H394,2)</f>
        <v>0</v>
      </c>
      <c r="K394" s="227"/>
      <c r="L394" s="45"/>
      <c r="M394" s="228" t="s">
        <v>1</v>
      </c>
      <c r="N394" s="229" t="s">
        <v>40</v>
      </c>
      <c r="O394" s="92"/>
      <c r="P394" s="230">
        <f>O394*H394</f>
        <v>0</v>
      </c>
      <c r="Q394" s="230">
        <v>0.00019000000000000001</v>
      </c>
      <c r="R394" s="230">
        <f>Q394*H394</f>
        <v>0.011954800000000002</v>
      </c>
      <c r="S394" s="230">
        <v>0</v>
      </c>
      <c r="T394" s="231">
        <f>S394*H394</f>
        <v>0</v>
      </c>
      <c r="U394" s="39"/>
      <c r="V394" s="39"/>
      <c r="W394" s="39"/>
      <c r="X394" s="39"/>
      <c r="Y394" s="39"/>
      <c r="Z394" s="39"/>
      <c r="AA394" s="39"/>
      <c r="AB394" s="39"/>
      <c r="AC394" s="39"/>
      <c r="AD394" s="39"/>
      <c r="AE394" s="39"/>
      <c r="AR394" s="232" t="s">
        <v>139</v>
      </c>
      <c r="AT394" s="232" t="s">
        <v>135</v>
      </c>
      <c r="AU394" s="232" t="s">
        <v>85</v>
      </c>
      <c r="AY394" s="18" t="s">
        <v>133</v>
      </c>
      <c r="BE394" s="233">
        <f>IF(N394="základní",J394,0)</f>
        <v>0</v>
      </c>
      <c r="BF394" s="233">
        <f>IF(N394="snížená",J394,0)</f>
        <v>0</v>
      </c>
      <c r="BG394" s="233">
        <f>IF(N394="zákl. přenesená",J394,0)</f>
        <v>0</v>
      </c>
      <c r="BH394" s="233">
        <f>IF(N394="sníž. přenesená",J394,0)</f>
        <v>0</v>
      </c>
      <c r="BI394" s="233">
        <f>IF(N394="nulová",J394,0)</f>
        <v>0</v>
      </c>
      <c r="BJ394" s="18" t="s">
        <v>83</v>
      </c>
      <c r="BK394" s="233">
        <f>ROUND(I394*H394,2)</f>
        <v>0</v>
      </c>
      <c r="BL394" s="18" t="s">
        <v>139</v>
      </c>
      <c r="BM394" s="232" t="s">
        <v>2133</v>
      </c>
    </row>
    <row r="395" s="13" customFormat="1">
      <c r="A395" s="13"/>
      <c r="B395" s="234"/>
      <c r="C395" s="235"/>
      <c r="D395" s="236" t="s">
        <v>141</v>
      </c>
      <c r="E395" s="237" t="s">
        <v>1</v>
      </c>
      <c r="F395" s="238" t="s">
        <v>2134</v>
      </c>
      <c r="G395" s="235"/>
      <c r="H395" s="237" t="s">
        <v>1</v>
      </c>
      <c r="I395" s="239"/>
      <c r="J395" s="235"/>
      <c r="K395" s="235"/>
      <c r="L395" s="240"/>
      <c r="M395" s="241"/>
      <c r="N395" s="242"/>
      <c r="O395" s="242"/>
      <c r="P395" s="242"/>
      <c r="Q395" s="242"/>
      <c r="R395" s="242"/>
      <c r="S395" s="242"/>
      <c r="T395" s="243"/>
      <c r="U395" s="13"/>
      <c r="V395" s="13"/>
      <c r="W395" s="13"/>
      <c r="X395" s="13"/>
      <c r="Y395" s="13"/>
      <c r="Z395" s="13"/>
      <c r="AA395" s="13"/>
      <c r="AB395" s="13"/>
      <c r="AC395" s="13"/>
      <c r="AD395" s="13"/>
      <c r="AE395" s="13"/>
      <c r="AT395" s="244" t="s">
        <v>141</v>
      </c>
      <c r="AU395" s="244" t="s">
        <v>85</v>
      </c>
      <c r="AV395" s="13" t="s">
        <v>83</v>
      </c>
      <c r="AW395" s="13" t="s">
        <v>32</v>
      </c>
      <c r="AX395" s="13" t="s">
        <v>75</v>
      </c>
      <c r="AY395" s="244" t="s">
        <v>133</v>
      </c>
    </row>
    <row r="396" s="14" customFormat="1">
      <c r="A396" s="14"/>
      <c r="B396" s="245"/>
      <c r="C396" s="246"/>
      <c r="D396" s="236" t="s">
        <v>141</v>
      </c>
      <c r="E396" s="247" t="s">
        <v>1</v>
      </c>
      <c r="F396" s="248" t="s">
        <v>2135</v>
      </c>
      <c r="G396" s="246"/>
      <c r="H396" s="249">
        <v>62.920000000000002</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141</v>
      </c>
      <c r="AU396" s="255" t="s">
        <v>85</v>
      </c>
      <c r="AV396" s="14" t="s">
        <v>85</v>
      </c>
      <c r="AW396" s="14" t="s">
        <v>32</v>
      </c>
      <c r="AX396" s="14" t="s">
        <v>83</v>
      </c>
      <c r="AY396" s="255" t="s">
        <v>133</v>
      </c>
    </row>
    <row r="397" s="2" customFormat="1" ht="16.5" customHeight="1">
      <c r="A397" s="39"/>
      <c r="B397" s="40"/>
      <c r="C397" s="220" t="s">
        <v>546</v>
      </c>
      <c r="D397" s="220" t="s">
        <v>135</v>
      </c>
      <c r="E397" s="221" t="s">
        <v>576</v>
      </c>
      <c r="F397" s="222" t="s">
        <v>577</v>
      </c>
      <c r="G397" s="223" t="s">
        <v>190</v>
      </c>
      <c r="H397" s="224">
        <v>1133.99</v>
      </c>
      <c r="I397" s="225"/>
      <c r="J397" s="226">
        <f>ROUND(I397*H397,2)</f>
        <v>0</v>
      </c>
      <c r="K397" s="227"/>
      <c r="L397" s="45"/>
      <c r="M397" s="228" t="s">
        <v>1</v>
      </c>
      <c r="N397" s="229" t="s">
        <v>40</v>
      </c>
      <c r="O397" s="92"/>
      <c r="P397" s="230">
        <f>O397*H397</f>
        <v>0</v>
      </c>
      <c r="Q397" s="230">
        <v>6.0000000000000002E-05</v>
      </c>
      <c r="R397" s="230">
        <f>Q397*H397</f>
        <v>0.0680394</v>
      </c>
      <c r="S397" s="230">
        <v>0</v>
      </c>
      <c r="T397" s="231">
        <f>S397*H397</f>
        <v>0</v>
      </c>
      <c r="U397" s="39"/>
      <c r="V397" s="39"/>
      <c r="W397" s="39"/>
      <c r="X397" s="39"/>
      <c r="Y397" s="39"/>
      <c r="Z397" s="39"/>
      <c r="AA397" s="39"/>
      <c r="AB397" s="39"/>
      <c r="AC397" s="39"/>
      <c r="AD397" s="39"/>
      <c r="AE397" s="39"/>
      <c r="AR397" s="232" t="s">
        <v>139</v>
      </c>
      <c r="AT397" s="232" t="s">
        <v>135</v>
      </c>
      <c r="AU397" s="232" t="s">
        <v>85</v>
      </c>
      <c r="AY397" s="18" t="s">
        <v>133</v>
      </c>
      <c r="BE397" s="233">
        <f>IF(N397="základní",J397,0)</f>
        <v>0</v>
      </c>
      <c r="BF397" s="233">
        <f>IF(N397="snížená",J397,0)</f>
        <v>0</v>
      </c>
      <c r="BG397" s="233">
        <f>IF(N397="zákl. přenesená",J397,0)</f>
        <v>0</v>
      </c>
      <c r="BH397" s="233">
        <f>IF(N397="sníž. přenesená",J397,0)</f>
        <v>0</v>
      </c>
      <c r="BI397" s="233">
        <f>IF(N397="nulová",J397,0)</f>
        <v>0</v>
      </c>
      <c r="BJ397" s="18" t="s">
        <v>83</v>
      </c>
      <c r="BK397" s="233">
        <f>ROUND(I397*H397,2)</f>
        <v>0</v>
      </c>
      <c r="BL397" s="18" t="s">
        <v>139</v>
      </c>
      <c r="BM397" s="232" t="s">
        <v>2136</v>
      </c>
    </row>
    <row r="398" s="14" customFormat="1">
      <c r="A398" s="14"/>
      <c r="B398" s="245"/>
      <c r="C398" s="246"/>
      <c r="D398" s="236" t="s">
        <v>141</v>
      </c>
      <c r="E398" s="247" t="s">
        <v>1</v>
      </c>
      <c r="F398" s="248" t="s">
        <v>2106</v>
      </c>
      <c r="G398" s="246"/>
      <c r="H398" s="249">
        <v>1133.99</v>
      </c>
      <c r="I398" s="250"/>
      <c r="J398" s="246"/>
      <c r="K398" s="246"/>
      <c r="L398" s="251"/>
      <c r="M398" s="252"/>
      <c r="N398" s="253"/>
      <c r="O398" s="253"/>
      <c r="P398" s="253"/>
      <c r="Q398" s="253"/>
      <c r="R398" s="253"/>
      <c r="S398" s="253"/>
      <c r="T398" s="254"/>
      <c r="U398" s="14"/>
      <c r="V398" s="14"/>
      <c r="W398" s="14"/>
      <c r="X398" s="14"/>
      <c r="Y398" s="14"/>
      <c r="Z398" s="14"/>
      <c r="AA398" s="14"/>
      <c r="AB398" s="14"/>
      <c r="AC398" s="14"/>
      <c r="AD398" s="14"/>
      <c r="AE398" s="14"/>
      <c r="AT398" s="255" t="s">
        <v>141</v>
      </c>
      <c r="AU398" s="255" t="s">
        <v>85</v>
      </c>
      <c r="AV398" s="14" t="s">
        <v>85</v>
      </c>
      <c r="AW398" s="14" t="s">
        <v>32</v>
      </c>
      <c r="AX398" s="14" t="s">
        <v>83</v>
      </c>
      <c r="AY398" s="255" t="s">
        <v>133</v>
      </c>
    </row>
    <row r="399" s="12" customFormat="1" ht="22.8" customHeight="1">
      <c r="A399" s="12"/>
      <c r="B399" s="204"/>
      <c r="C399" s="205"/>
      <c r="D399" s="206" t="s">
        <v>74</v>
      </c>
      <c r="E399" s="218" t="s">
        <v>194</v>
      </c>
      <c r="F399" s="218" t="s">
        <v>580</v>
      </c>
      <c r="G399" s="205"/>
      <c r="H399" s="205"/>
      <c r="I399" s="208"/>
      <c r="J399" s="219">
        <f>BK399</f>
        <v>0</v>
      </c>
      <c r="K399" s="205"/>
      <c r="L399" s="210"/>
      <c r="M399" s="211"/>
      <c r="N399" s="212"/>
      <c r="O399" s="212"/>
      <c r="P399" s="213">
        <f>SUM(P400:P413)</f>
        <v>0</v>
      </c>
      <c r="Q399" s="212"/>
      <c r="R399" s="213">
        <f>SUM(R400:R413)</f>
        <v>0.21776999999999999</v>
      </c>
      <c r="S399" s="212"/>
      <c r="T399" s="214">
        <f>SUM(T400:T413)</f>
        <v>0</v>
      </c>
      <c r="U399" s="12"/>
      <c r="V399" s="12"/>
      <c r="W399" s="12"/>
      <c r="X399" s="12"/>
      <c r="Y399" s="12"/>
      <c r="Z399" s="12"/>
      <c r="AA399" s="12"/>
      <c r="AB399" s="12"/>
      <c r="AC399" s="12"/>
      <c r="AD399" s="12"/>
      <c r="AE399" s="12"/>
      <c r="AR399" s="215" t="s">
        <v>83</v>
      </c>
      <c r="AT399" s="216" t="s">
        <v>74</v>
      </c>
      <c r="AU399" s="216" t="s">
        <v>83</v>
      </c>
      <c r="AY399" s="215" t="s">
        <v>133</v>
      </c>
      <c r="BK399" s="217">
        <f>SUM(BK400:BK413)</f>
        <v>0</v>
      </c>
    </row>
    <row r="400" s="2" customFormat="1" ht="33" customHeight="1">
      <c r="A400" s="39"/>
      <c r="B400" s="40"/>
      <c r="C400" s="220" t="s">
        <v>550</v>
      </c>
      <c r="D400" s="220" t="s">
        <v>135</v>
      </c>
      <c r="E400" s="221" t="s">
        <v>582</v>
      </c>
      <c r="F400" s="222" t="s">
        <v>583</v>
      </c>
      <c r="G400" s="223" t="s">
        <v>190</v>
      </c>
      <c r="H400" s="224">
        <v>357</v>
      </c>
      <c r="I400" s="225"/>
      <c r="J400" s="226">
        <f>ROUND(I400*H400,2)</f>
        <v>0</v>
      </c>
      <c r="K400" s="227"/>
      <c r="L400" s="45"/>
      <c r="M400" s="228" t="s">
        <v>1</v>
      </c>
      <c r="N400" s="229" t="s">
        <v>40</v>
      </c>
      <c r="O400" s="92"/>
      <c r="P400" s="230">
        <f>O400*H400</f>
        <v>0</v>
      </c>
      <c r="Q400" s="230">
        <v>0.00060999999999999997</v>
      </c>
      <c r="R400" s="230">
        <f>Q400*H400</f>
        <v>0.21776999999999999</v>
      </c>
      <c r="S400" s="230">
        <v>0</v>
      </c>
      <c r="T400" s="231">
        <f>S400*H400</f>
        <v>0</v>
      </c>
      <c r="U400" s="39"/>
      <c r="V400" s="39"/>
      <c r="W400" s="39"/>
      <c r="X400" s="39"/>
      <c r="Y400" s="39"/>
      <c r="Z400" s="39"/>
      <c r="AA400" s="39"/>
      <c r="AB400" s="39"/>
      <c r="AC400" s="39"/>
      <c r="AD400" s="39"/>
      <c r="AE400" s="39"/>
      <c r="AR400" s="232" t="s">
        <v>139</v>
      </c>
      <c r="AT400" s="232" t="s">
        <v>135</v>
      </c>
      <c r="AU400" s="232" t="s">
        <v>85</v>
      </c>
      <c r="AY400" s="18" t="s">
        <v>133</v>
      </c>
      <c r="BE400" s="233">
        <f>IF(N400="základní",J400,0)</f>
        <v>0</v>
      </c>
      <c r="BF400" s="233">
        <f>IF(N400="snížená",J400,0)</f>
        <v>0</v>
      </c>
      <c r="BG400" s="233">
        <f>IF(N400="zákl. přenesená",J400,0)</f>
        <v>0</v>
      </c>
      <c r="BH400" s="233">
        <f>IF(N400="sníž. přenesená",J400,0)</f>
        <v>0</v>
      </c>
      <c r="BI400" s="233">
        <f>IF(N400="nulová",J400,0)</f>
        <v>0</v>
      </c>
      <c r="BJ400" s="18" t="s">
        <v>83</v>
      </c>
      <c r="BK400" s="233">
        <f>ROUND(I400*H400,2)</f>
        <v>0</v>
      </c>
      <c r="BL400" s="18" t="s">
        <v>139</v>
      </c>
      <c r="BM400" s="232" t="s">
        <v>2137</v>
      </c>
    </row>
    <row r="401" s="13" customFormat="1">
      <c r="A401" s="13"/>
      <c r="B401" s="234"/>
      <c r="C401" s="235"/>
      <c r="D401" s="236" t="s">
        <v>141</v>
      </c>
      <c r="E401" s="237" t="s">
        <v>1</v>
      </c>
      <c r="F401" s="238" t="s">
        <v>2138</v>
      </c>
      <c r="G401" s="235"/>
      <c r="H401" s="237" t="s">
        <v>1</v>
      </c>
      <c r="I401" s="239"/>
      <c r="J401" s="235"/>
      <c r="K401" s="235"/>
      <c r="L401" s="240"/>
      <c r="M401" s="241"/>
      <c r="N401" s="242"/>
      <c r="O401" s="242"/>
      <c r="P401" s="242"/>
      <c r="Q401" s="242"/>
      <c r="R401" s="242"/>
      <c r="S401" s="242"/>
      <c r="T401" s="243"/>
      <c r="U401" s="13"/>
      <c r="V401" s="13"/>
      <c r="W401" s="13"/>
      <c r="X401" s="13"/>
      <c r="Y401" s="13"/>
      <c r="Z401" s="13"/>
      <c r="AA401" s="13"/>
      <c r="AB401" s="13"/>
      <c r="AC401" s="13"/>
      <c r="AD401" s="13"/>
      <c r="AE401" s="13"/>
      <c r="AT401" s="244" t="s">
        <v>141</v>
      </c>
      <c r="AU401" s="244" t="s">
        <v>85</v>
      </c>
      <c r="AV401" s="13" t="s">
        <v>83</v>
      </c>
      <c r="AW401" s="13" t="s">
        <v>32</v>
      </c>
      <c r="AX401" s="13" t="s">
        <v>75</v>
      </c>
      <c r="AY401" s="244" t="s">
        <v>133</v>
      </c>
    </row>
    <row r="402" s="13" customFormat="1">
      <c r="A402" s="13"/>
      <c r="B402" s="234"/>
      <c r="C402" s="235"/>
      <c r="D402" s="236" t="s">
        <v>141</v>
      </c>
      <c r="E402" s="237" t="s">
        <v>1</v>
      </c>
      <c r="F402" s="238" t="s">
        <v>2139</v>
      </c>
      <c r="G402" s="235"/>
      <c r="H402" s="237" t="s">
        <v>1</v>
      </c>
      <c r="I402" s="239"/>
      <c r="J402" s="235"/>
      <c r="K402" s="235"/>
      <c r="L402" s="240"/>
      <c r="M402" s="241"/>
      <c r="N402" s="242"/>
      <c r="O402" s="242"/>
      <c r="P402" s="242"/>
      <c r="Q402" s="242"/>
      <c r="R402" s="242"/>
      <c r="S402" s="242"/>
      <c r="T402" s="243"/>
      <c r="U402" s="13"/>
      <c r="V402" s="13"/>
      <c r="W402" s="13"/>
      <c r="X402" s="13"/>
      <c r="Y402" s="13"/>
      <c r="Z402" s="13"/>
      <c r="AA402" s="13"/>
      <c r="AB402" s="13"/>
      <c r="AC402" s="13"/>
      <c r="AD402" s="13"/>
      <c r="AE402" s="13"/>
      <c r="AT402" s="244" t="s">
        <v>141</v>
      </c>
      <c r="AU402" s="244" t="s">
        <v>85</v>
      </c>
      <c r="AV402" s="13" t="s">
        <v>83</v>
      </c>
      <c r="AW402" s="13" t="s">
        <v>32</v>
      </c>
      <c r="AX402" s="13" t="s">
        <v>75</v>
      </c>
      <c r="AY402" s="244" t="s">
        <v>133</v>
      </c>
    </row>
    <row r="403" s="14" customFormat="1">
      <c r="A403" s="14"/>
      <c r="B403" s="245"/>
      <c r="C403" s="246"/>
      <c r="D403" s="236" t="s">
        <v>141</v>
      </c>
      <c r="E403" s="247" t="s">
        <v>1</v>
      </c>
      <c r="F403" s="248" t="s">
        <v>377</v>
      </c>
      <c r="G403" s="246"/>
      <c r="H403" s="249">
        <v>39</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141</v>
      </c>
      <c r="AU403" s="255" t="s">
        <v>85</v>
      </c>
      <c r="AV403" s="14" t="s">
        <v>85</v>
      </c>
      <c r="AW403" s="14" t="s">
        <v>32</v>
      </c>
      <c r="AX403" s="14" t="s">
        <v>75</v>
      </c>
      <c r="AY403" s="255" t="s">
        <v>133</v>
      </c>
    </row>
    <row r="404" s="13" customFormat="1">
      <c r="A404" s="13"/>
      <c r="B404" s="234"/>
      <c r="C404" s="235"/>
      <c r="D404" s="236" t="s">
        <v>141</v>
      </c>
      <c r="E404" s="237" t="s">
        <v>1</v>
      </c>
      <c r="F404" s="238" t="s">
        <v>2140</v>
      </c>
      <c r="G404" s="235"/>
      <c r="H404" s="237" t="s">
        <v>1</v>
      </c>
      <c r="I404" s="239"/>
      <c r="J404" s="235"/>
      <c r="K404" s="235"/>
      <c r="L404" s="240"/>
      <c r="M404" s="241"/>
      <c r="N404" s="242"/>
      <c r="O404" s="242"/>
      <c r="P404" s="242"/>
      <c r="Q404" s="242"/>
      <c r="R404" s="242"/>
      <c r="S404" s="242"/>
      <c r="T404" s="243"/>
      <c r="U404" s="13"/>
      <c r="V404" s="13"/>
      <c r="W404" s="13"/>
      <c r="X404" s="13"/>
      <c r="Y404" s="13"/>
      <c r="Z404" s="13"/>
      <c r="AA404" s="13"/>
      <c r="AB404" s="13"/>
      <c r="AC404" s="13"/>
      <c r="AD404" s="13"/>
      <c r="AE404" s="13"/>
      <c r="AT404" s="244" t="s">
        <v>141</v>
      </c>
      <c r="AU404" s="244" t="s">
        <v>85</v>
      </c>
      <c r="AV404" s="13" t="s">
        <v>83</v>
      </c>
      <c r="AW404" s="13" t="s">
        <v>32</v>
      </c>
      <c r="AX404" s="13" t="s">
        <v>75</v>
      </c>
      <c r="AY404" s="244" t="s">
        <v>133</v>
      </c>
    </row>
    <row r="405" s="14" customFormat="1">
      <c r="A405" s="14"/>
      <c r="B405" s="245"/>
      <c r="C405" s="246"/>
      <c r="D405" s="236" t="s">
        <v>141</v>
      </c>
      <c r="E405" s="247" t="s">
        <v>1</v>
      </c>
      <c r="F405" s="248" t="s">
        <v>2141</v>
      </c>
      <c r="G405" s="246"/>
      <c r="H405" s="249">
        <v>318</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141</v>
      </c>
      <c r="AU405" s="255" t="s">
        <v>85</v>
      </c>
      <c r="AV405" s="14" t="s">
        <v>85</v>
      </c>
      <c r="AW405" s="14" t="s">
        <v>32</v>
      </c>
      <c r="AX405" s="14" t="s">
        <v>75</v>
      </c>
      <c r="AY405" s="255" t="s">
        <v>133</v>
      </c>
    </row>
    <row r="406" s="15" customFormat="1">
      <c r="A406" s="15"/>
      <c r="B406" s="256"/>
      <c r="C406" s="257"/>
      <c r="D406" s="236" t="s">
        <v>141</v>
      </c>
      <c r="E406" s="258" t="s">
        <v>1</v>
      </c>
      <c r="F406" s="259" t="s">
        <v>152</v>
      </c>
      <c r="G406" s="257"/>
      <c r="H406" s="260">
        <v>357</v>
      </c>
      <c r="I406" s="261"/>
      <c r="J406" s="257"/>
      <c r="K406" s="257"/>
      <c r="L406" s="262"/>
      <c r="M406" s="263"/>
      <c r="N406" s="264"/>
      <c r="O406" s="264"/>
      <c r="P406" s="264"/>
      <c r="Q406" s="264"/>
      <c r="R406" s="264"/>
      <c r="S406" s="264"/>
      <c r="T406" s="265"/>
      <c r="U406" s="15"/>
      <c r="V406" s="15"/>
      <c r="W406" s="15"/>
      <c r="X406" s="15"/>
      <c r="Y406" s="15"/>
      <c r="Z406" s="15"/>
      <c r="AA406" s="15"/>
      <c r="AB406" s="15"/>
      <c r="AC406" s="15"/>
      <c r="AD406" s="15"/>
      <c r="AE406" s="15"/>
      <c r="AT406" s="266" t="s">
        <v>141</v>
      </c>
      <c r="AU406" s="266" t="s">
        <v>85</v>
      </c>
      <c r="AV406" s="15" t="s">
        <v>139</v>
      </c>
      <c r="AW406" s="15" t="s">
        <v>32</v>
      </c>
      <c r="AX406" s="15" t="s">
        <v>83</v>
      </c>
      <c r="AY406" s="266" t="s">
        <v>133</v>
      </c>
    </row>
    <row r="407" s="2" customFormat="1" ht="16.5" customHeight="1">
      <c r="A407" s="39"/>
      <c r="B407" s="40"/>
      <c r="C407" s="220" t="s">
        <v>554</v>
      </c>
      <c r="D407" s="220" t="s">
        <v>135</v>
      </c>
      <c r="E407" s="221" t="s">
        <v>2142</v>
      </c>
      <c r="F407" s="222" t="s">
        <v>2143</v>
      </c>
      <c r="G407" s="223" t="s">
        <v>190</v>
      </c>
      <c r="H407" s="224">
        <v>357</v>
      </c>
      <c r="I407" s="225"/>
      <c r="J407" s="226">
        <f>ROUND(I407*H407,2)</f>
        <v>0</v>
      </c>
      <c r="K407" s="227"/>
      <c r="L407" s="45"/>
      <c r="M407" s="228" t="s">
        <v>1</v>
      </c>
      <c r="N407" s="229" t="s">
        <v>40</v>
      </c>
      <c r="O407" s="92"/>
      <c r="P407" s="230">
        <f>O407*H407</f>
        <v>0</v>
      </c>
      <c r="Q407" s="230">
        <v>0</v>
      </c>
      <c r="R407" s="230">
        <f>Q407*H407</f>
        <v>0</v>
      </c>
      <c r="S407" s="230">
        <v>0</v>
      </c>
      <c r="T407" s="231">
        <f>S407*H407</f>
        <v>0</v>
      </c>
      <c r="U407" s="39"/>
      <c r="V407" s="39"/>
      <c r="W407" s="39"/>
      <c r="X407" s="39"/>
      <c r="Y407" s="39"/>
      <c r="Z407" s="39"/>
      <c r="AA407" s="39"/>
      <c r="AB407" s="39"/>
      <c r="AC407" s="39"/>
      <c r="AD407" s="39"/>
      <c r="AE407" s="39"/>
      <c r="AR407" s="232" t="s">
        <v>139</v>
      </c>
      <c r="AT407" s="232" t="s">
        <v>135</v>
      </c>
      <c r="AU407" s="232" t="s">
        <v>85</v>
      </c>
      <c r="AY407" s="18" t="s">
        <v>133</v>
      </c>
      <c r="BE407" s="233">
        <f>IF(N407="základní",J407,0)</f>
        <v>0</v>
      </c>
      <c r="BF407" s="233">
        <f>IF(N407="snížená",J407,0)</f>
        <v>0</v>
      </c>
      <c r="BG407" s="233">
        <f>IF(N407="zákl. přenesená",J407,0)</f>
        <v>0</v>
      </c>
      <c r="BH407" s="233">
        <f>IF(N407="sníž. přenesená",J407,0)</f>
        <v>0</v>
      </c>
      <c r="BI407" s="233">
        <f>IF(N407="nulová",J407,0)</f>
        <v>0</v>
      </c>
      <c r="BJ407" s="18" t="s">
        <v>83</v>
      </c>
      <c r="BK407" s="233">
        <f>ROUND(I407*H407,2)</f>
        <v>0</v>
      </c>
      <c r="BL407" s="18" t="s">
        <v>139</v>
      </c>
      <c r="BM407" s="232" t="s">
        <v>2144</v>
      </c>
    </row>
    <row r="408" s="13" customFormat="1">
      <c r="A408" s="13"/>
      <c r="B408" s="234"/>
      <c r="C408" s="235"/>
      <c r="D408" s="236" t="s">
        <v>141</v>
      </c>
      <c r="E408" s="237" t="s">
        <v>1</v>
      </c>
      <c r="F408" s="238" t="s">
        <v>2145</v>
      </c>
      <c r="G408" s="235"/>
      <c r="H408" s="237" t="s">
        <v>1</v>
      </c>
      <c r="I408" s="239"/>
      <c r="J408" s="235"/>
      <c r="K408" s="235"/>
      <c r="L408" s="240"/>
      <c r="M408" s="241"/>
      <c r="N408" s="242"/>
      <c r="O408" s="242"/>
      <c r="P408" s="242"/>
      <c r="Q408" s="242"/>
      <c r="R408" s="242"/>
      <c r="S408" s="242"/>
      <c r="T408" s="243"/>
      <c r="U408" s="13"/>
      <c r="V408" s="13"/>
      <c r="W408" s="13"/>
      <c r="X408" s="13"/>
      <c r="Y408" s="13"/>
      <c r="Z408" s="13"/>
      <c r="AA408" s="13"/>
      <c r="AB408" s="13"/>
      <c r="AC408" s="13"/>
      <c r="AD408" s="13"/>
      <c r="AE408" s="13"/>
      <c r="AT408" s="244" t="s">
        <v>141</v>
      </c>
      <c r="AU408" s="244" t="s">
        <v>85</v>
      </c>
      <c r="AV408" s="13" t="s">
        <v>83</v>
      </c>
      <c r="AW408" s="13" t="s">
        <v>32</v>
      </c>
      <c r="AX408" s="13" t="s">
        <v>75</v>
      </c>
      <c r="AY408" s="244" t="s">
        <v>133</v>
      </c>
    </row>
    <row r="409" s="13" customFormat="1">
      <c r="A409" s="13"/>
      <c r="B409" s="234"/>
      <c r="C409" s="235"/>
      <c r="D409" s="236" t="s">
        <v>141</v>
      </c>
      <c r="E409" s="237" t="s">
        <v>1</v>
      </c>
      <c r="F409" s="238" t="s">
        <v>2139</v>
      </c>
      <c r="G409" s="235"/>
      <c r="H409" s="237" t="s">
        <v>1</v>
      </c>
      <c r="I409" s="239"/>
      <c r="J409" s="235"/>
      <c r="K409" s="235"/>
      <c r="L409" s="240"/>
      <c r="M409" s="241"/>
      <c r="N409" s="242"/>
      <c r="O409" s="242"/>
      <c r="P409" s="242"/>
      <c r="Q409" s="242"/>
      <c r="R409" s="242"/>
      <c r="S409" s="242"/>
      <c r="T409" s="243"/>
      <c r="U409" s="13"/>
      <c r="V409" s="13"/>
      <c r="W409" s="13"/>
      <c r="X409" s="13"/>
      <c r="Y409" s="13"/>
      <c r="Z409" s="13"/>
      <c r="AA409" s="13"/>
      <c r="AB409" s="13"/>
      <c r="AC409" s="13"/>
      <c r="AD409" s="13"/>
      <c r="AE409" s="13"/>
      <c r="AT409" s="244" t="s">
        <v>141</v>
      </c>
      <c r="AU409" s="244" t="s">
        <v>85</v>
      </c>
      <c r="AV409" s="13" t="s">
        <v>83</v>
      </c>
      <c r="AW409" s="13" t="s">
        <v>32</v>
      </c>
      <c r="AX409" s="13" t="s">
        <v>75</v>
      </c>
      <c r="AY409" s="244" t="s">
        <v>133</v>
      </c>
    </row>
    <row r="410" s="14" customFormat="1">
      <c r="A410" s="14"/>
      <c r="B410" s="245"/>
      <c r="C410" s="246"/>
      <c r="D410" s="236" t="s">
        <v>141</v>
      </c>
      <c r="E410" s="247" t="s">
        <v>1</v>
      </c>
      <c r="F410" s="248" t="s">
        <v>377</v>
      </c>
      <c r="G410" s="246"/>
      <c r="H410" s="249">
        <v>39</v>
      </c>
      <c r="I410" s="250"/>
      <c r="J410" s="246"/>
      <c r="K410" s="246"/>
      <c r="L410" s="251"/>
      <c r="M410" s="252"/>
      <c r="N410" s="253"/>
      <c r="O410" s="253"/>
      <c r="P410" s="253"/>
      <c r="Q410" s="253"/>
      <c r="R410" s="253"/>
      <c r="S410" s="253"/>
      <c r="T410" s="254"/>
      <c r="U410" s="14"/>
      <c r="V410" s="14"/>
      <c r="W410" s="14"/>
      <c r="X410" s="14"/>
      <c r="Y410" s="14"/>
      <c r="Z410" s="14"/>
      <c r="AA410" s="14"/>
      <c r="AB410" s="14"/>
      <c r="AC410" s="14"/>
      <c r="AD410" s="14"/>
      <c r="AE410" s="14"/>
      <c r="AT410" s="255" t="s">
        <v>141</v>
      </c>
      <c r="AU410" s="255" t="s">
        <v>85</v>
      </c>
      <c r="AV410" s="14" t="s">
        <v>85</v>
      </c>
      <c r="AW410" s="14" t="s">
        <v>32</v>
      </c>
      <c r="AX410" s="14" t="s">
        <v>75</v>
      </c>
      <c r="AY410" s="255" t="s">
        <v>133</v>
      </c>
    </row>
    <row r="411" s="13" customFormat="1">
      <c r="A411" s="13"/>
      <c r="B411" s="234"/>
      <c r="C411" s="235"/>
      <c r="D411" s="236" t="s">
        <v>141</v>
      </c>
      <c r="E411" s="237" t="s">
        <v>1</v>
      </c>
      <c r="F411" s="238" t="s">
        <v>2140</v>
      </c>
      <c r="G411" s="235"/>
      <c r="H411" s="237" t="s">
        <v>1</v>
      </c>
      <c r="I411" s="239"/>
      <c r="J411" s="235"/>
      <c r="K411" s="235"/>
      <c r="L411" s="240"/>
      <c r="M411" s="241"/>
      <c r="N411" s="242"/>
      <c r="O411" s="242"/>
      <c r="P411" s="242"/>
      <c r="Q411" s="242"/>
      <c r="R411" s="242"/>
      <c r="S411" s="242"/>
      <c r="T411" s="243"/>
      <c r="U411" s="13"/>
      <c r="V411" s="13"/>
      <c r="W411" s="13"/>
      <c r="X411" s="13"/>
      <c r="Y411" s="13"/>
      <c r="Z411" s="13"/>
      <c r="AA411" s="13"/>
      <c r="AB411" s="13"/>
      <c r="AC411" s="13"/>
      <c r="AD411" s="13"/>
      <c r="AE411" s="13"/>
      <c r="AT411" s="244" t="s">
        <v>141</v>
      </c>
      <c r="AU411" s="244" t="s">
        <v>85</v>
      </c>
      <c r="AV411" s="13" t="s">
        <v>83</v>
      </c>
      <c r="AW411" s="13" t="s">
        <v>32</v>
      </c>
      <c r="AX411" s="13" t="s">
        <v>75</v>
      </c>
      <c r="AY411" s="244" t="s">
        <v>133</v>
      </c>
    </row>
    <row r="412" s="14" customFormat="1">
      <c r="A412" s="14"/>
      <c r="B412" s="245"/>
      <c r="C412" s="246"/>
      <c r="D412" s="236" t="s">
        <v>141</v>
      </c>
      <c r="E412" s="247" t="s">
        <v>1</v>
      </c>
      <c r="F412" s="248" t="s">
        <v>2141</v>
      </c>
      <c r="G412" s="246"/>
      <c r="H412" s="249">
        <v>318</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141</v>
      </c>
      <c r="AU412" s="255" t="s">
        <v>85</v>
      </c>
      <c r="AV412" s="14" t="s">
        <v>85</v>
      </c>
      <c r="AW412" s="14" t="s">
        <v>32</v>
      </c>
      <c r="AX412" s="14" t="s">
        <v>75</v>
      </c>
      <c r="AY412" s="255" t="s">
        <v>133</v>
      </c>
    </row>
    <row r="413" s="15" customFormat="1">
      <c r="A413" s="15"/>
      <c r="B413" s="256"/>
      <c r="C413" s="257"/>
      <c r="D413" s="236" t="s">
        <v>141</v>
      </c>
      <c r="E413" s="258" t="s">
        <v>1</v>
      </c>
      <c r="F413" s="259" t="s">
        <v>152</v>
      </c>
      <c r="G413" s="257"/>
      <c r="H413" s="260">
        <v>357</v>
      </c>
      <c r="I413" s="261"/>
      <c r="J413" s="257"/>
      <c r="K413" s="257"/>
      <c r="L413" s="262"/>
      <c r="M413" s="263"/>
      <c r="N413" s="264"/>
      <c r="O413" s="264"/>
      <c r="P413" s="264"/>
      <c r="Q413" s="264"/>
      <c r="R413" s="264"/>
      <c r="S413" s="264"/>
      <c r="T413" s="265"/>
      <c r="U413" s="15"/>
      <c r="V413" s="15"/>
      <c r="W413" s="15"/>
      <c r="X413" s="15"/>
      <c r="Y413" s="15"/>
      <c r="Z413" s="15"/>
      <c r="AA413" s="15"/>
      <c r="AB413" s="15"/>
      <c r="AC413" s="15"/>
      <c r="AD413" s="15"/>
      <c r="AE413" s="15"/>
      <c r="AT413" s="266" t="s">
        <v>141</v>
      </c>
      <c r="AU413" s="266" t="s">
        <v>85</v>
      </c>
      <c r="AV413" s="15" t="s">
        <v>139</v>
      </c>
      <c r="AW413" s="15" t="s">
        <v>32</v>
      </c>
      <c r="AX413" s="15" t="s">
        <v>83</v>
      </c>
      <c r="AY413" s="266" t="s">
        <v>133</v>
      </c>
    </row>
    <row r="414" s="12" customFormat="1" ht="22.8" customHeight="1">
      <c r="A414" s="12"/>
      <c r="B414" s="204"/>
      <c r="C414" s="205"/>
      <c r="D414" s="206" t="s">
        <v>74</v>
      </c>
      <c r="E414" s="218" t="s">
        <v>592</v>
      </c>
      <c r="F414" s="218" t="s">
        <v>593</v>
      </c>
      <c r="G414" s="205"/>
      <c r="H414" s="205"/>
      <c r="I414" s="208"/>
      <c r="J414" s="219">
        <f>BK414</f>
        <v>0</v>
      </c>
      <c r="K414" s="205"/>
      <c r="L414" s="210"/>
      <c r="M414" s="211"/>
      <c r="N414" s="212"/>
      <c r="O414" s="212"/>
      <c r="P414" s="213">
        <f>SUM(P415:P442)</f>
        <v>0</v>
      </c>
      <c r="Q414" s="212"/>
      <c r="R414" s="213">
        <f>SUM(R415:R442)</f>
        <v>0</v>
      </c>
      <c r="S414" s="212"/>
      <c r="T414" s="214">
        <f>SUM(T415:T442)</f>
        <v>0</v>
      </c>
      <c r="U414" s="12"/>
      <c r="V414" s="12"/>
      <c r="W414" s="12"/>
      <c r="X414" s="12"/>
      <c r="Y414" s="12"/>
      <c r="Z414" s="12"/>
      <c r="AA414" s="12"/>
      <c r="AB414" s="12"/>
      <c r="AC414" s="12"/>
      <c r="AD414" s="12"/>
      <c r="AE414" s="12"/>
      <c r="AR414" s="215" t="s">
        <v>83</v>
      </c>
      <c r="AT414" s="216" t="s">
        <v>74</v>
      </c>
      <c r="AU414" s="216" t="s">
        <v>83</v>
      </c>
      <c r="AY414" s="215" t="s">
        <v>133</v>
      </c>
      <c r="BK414" s="217">
        <f>SUM(BK415:BK442)</f>
        <v>0</v>
      </c>
    </row>
    <row r="415" s="2" customFormat="1" ht="24.15" customHeight="1">
      <c r="A415" s="39"/>
      <c r="B415" s="40"/>
      <c r="C415" s="220" t="s">
        <v>558</v>
      </c>
      <c r="D415" s="220" t="s">
        <v>135</v>
      </c>
      <c r="E415" s="221" t="s">
        <v>595</v>
      </c>
      <c r="F415" s="222" t="s">
        <v>596</v>
      </c>
      <c r="G415" s="223" t="s">
        <v>295</v>
      </c>
      <c r="H415" s="224">
        <v>309.53300000000002</v>
      </c>
      <c r="I415" s="225"/>
      <c r="J415" s="226">
        <f>ROUND(I415*H415,2)</f>
        <v>0</v>
      </c>
      <c r="K415" s="227"/>
      <c r="L415" s="45"/>
      <c r="M415" s="228" t="s">
        <v>1</v>
      </c>
      <c r="N415" s="229" t="s">
        <v>40</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139</v>
      </c>
      <c r="AT415" s="232" t="s">
        <v>135</v>
      </c>
      <c r="AU415" s="232" t="s">
        <v>85</v>
      </c>
      <c r="AY415" s="18" t="s">
        <v>133</v>
      </c>
      <c r="BE415" s="233">
        <f>IF(N415="základní",J415,0)</f>
        <v>0</v>
      </c>
      <c r="BF415" s="233">
        <f>IF(N415="snížená",J415,0)</f>
        <v>0</v>
      </c>
      <c r="BG415" s="233">
        <f>IF(N415="zákl. přenesená",J415,0)</f>
        <v>0</v>
      </c>
      <c r="BH415" s="233">
        <f>IF(N415="sníž. přenesená",J415,0)</f>
        <v>0</v>
      </c>
      <c r="BI415" s="233">
        <f>IF(N415="nulová",J415,0)</f>
        <v>0</v>
      </c>
      <c r="BJ415" s="18" t="s">
        <v>83</v>
      </c>
      <c r="BK415" s="233">
        <f>ROUND(I415*H415,2)</f>
        <v>0</v>
      </c>
      <c r="BL415" s="18" t="s">
        <v>139</v>
      </c>
      <c r="BM415" s="232" t="s">
        <v>2146</v>
      </c>
    </row>
    <row r="416" s="13" customFormat="1">
      <c r="A416" s="13"/>
      <c r="B416" s="234"/>
      <c r="C416" s="235"/>
      <c r="D416" s="236" t="s">
        <v>141</v>
      </c>
      <c r="E416" s="237" t="s">
        <v>1</v>
      </c>
      <c r="F416" s="238" t="s">
        <v>1087</v>
      </c>
      <c r="G416" s="235"/>
      <c r="H416" s="237" t="s">
        <v>1</v>
      </c>
      <c r="I416" s="239"/>
      <c r="J416" s="235"/>
      <c r="K416" s="235"/>
      <c r="L416" s="240"/>
      <c r="M416" s="241"/>
      <c r="N416" s="242"/>
      <c r="O416" s="242"/>
      <c r="P416" s="242"/>
      <c r="Q416" s="242"/>
      <c r="R416" s="242"/>
      <c r="S416" s="242"/>
      <c r="T416" s="243"/>
      <c r="U416" s="13"/>
      <c r="V416" s="13"/>
      <c r="W416" s="13"/>
      <c r="X416" s="13"/>
      <c r="Y416" s="13"/>
      <c r="Z416" s="13"/>
      <c r="AA416" s="13"/>
      <c r="AB416" s="13"/>
      <c r="AC416" s="13"/>
      <c r="AD416" s="13"/>
      <c r="AE416" s="13"/>
      <c r="AT416" s="244" t="s">
        <v>141</v>
      </c>
      <c r="AU416" s="244" t="s">
        <v>85</v>
      </c>
      <c r="AV416" s="13" t="s">
        <v>83</v>
      </c>
      <c r="AW416" s="13" t="s">
        <v>32</v>
      </c>
      <c r="AX416" s="13" t="s">
        <v>75</v>
      </c>
      <c r="AY416" s="244" t="s">
        <v>133</v>
      </c>
    </row>
    <row r="417" s="14" customFormat="1">
      <c r="A417" s="14"/>
      <c r="B417" s="245"/>
      <c r="C417" s="246"/>
      <c r="D417" s="236" t="s">
        <v>141</v>
      </c>
      <c r="E417" s="247" t="s">
        <v>1</v>
      </c>
      <c r="F417" s="248" t="s">
        <v>2147</v>
      </c>
      <c r="G417" s="246"/>
      <c r="H417" s="249">
        <v>33.692999999999998</v>
      </c>
      <c r="I417" s="250"/>
      <c r="J417" s="246"/>
      <c r="K417" s="246"/>
      <c r="L417" s="251"/>
      <c r="M417" s="252"/>
      <c r="N417" s="253"/>
      <c r="O417" s="253"/>
      <c r="P417" s="253"/>
      <c r="Q417" s="253"/>
      <c r="R417" s="253"/>
      <c r="S417" s="253"/>
      <c r="T417" s="254"/>
      <c r="U417" s="14"/>
      <c r="V417" s="14"/>
      <c r="W417" s="14"/>
      <c r="X417" s="14"/>
      <c r="Y417" s="14"/>
      <c r="Z417" s="14"/>
      <c r="AA417" s="14"/>
      <c r="AB417" s="14"/>
      <c r="AC417" s="14"/>
      <c r="AD417" s="14"/>
      <c r="AE417" s="14"/>
      <c r="AT417" s="255" t="s">
        <v>141</v>
      </c>
      <c r="AU417" s="255" t="s">
        <v>85</v>
      </c>
      <c r="AV417" s="14" t="s">
        <v>85</v>
      </c>
      <c r="AW417" s="14" t="s">
        <v>32</v>
      </c>
      <c r="AX417" s="14" t="s">
        <v>75</v>
      </c>
      <c r="AY417" s="255" t="s">
        <v>133</v>
      </c>
    </row>
    <row r="418" s="13" customFormat="1">
      <c r="A418" s="13"/>
      <c r="B418" s="234"/>
      <c r="C418" s="235"/>
      <c r="D418" s="236" t="s">
        <v>141</v>
      </c>
      <c r="E418" s="237" t="s">
        <v>1</v>
      </c>
      <c r="F418" s="238" t="s">
        <v>1089</v>
      </c>
      <c r="G418" s="235"/>
      <c r="H418" s="237" t="s">
        <v>1</v>
      </c>
      <c r="I418" s="239"/>
      <c r="J418" s="235"/>
      <c r="K418" s="235"/>
      <c r="L418" s="240"/>
      <c r="M418" s="241"/>
      <c r="N418" s="242"/>
      <c r="O418" s="242"/>
      <c r="P418" s="242"/>
      <c r="Q418" s="242"/>
      <c r="R418" s="242"/>
      <c r="S418" s="242"/>
      <c r="T418" s="243"/>
      <c r="U418" s="13"/>
      <c r="V418" s="13"/>
      <c r="W418" s="13"/>
      <c r="X418" s="13"/>
      <c r="Y418" s="13"/>
      <c r="Z418" s="13"/>
      <c r="AA418" s="13"/>
      <c r="AB418" s="13"/>
      <c r="AC418" s="13"/>
      <c r="AD418" s="13"/>
      <c r="AE418" s="13"/>
      <c r="AT418" s="244" t="s">
        <v>141</v>
      </c>
      <c r="AU418" s="244" t="s">
        <v>85</v>
      </c>
      <c r="AV418" s="13" t="s">
        <v>83</v>
      </c>
      <c r="AW418" s="13" t="s">
        <v>32</v>
      </c>
      <c r="AX418" s="13" t="s">
        <v>75</v>
      </c>
      <c r="AY418" s="244" t="s">
        <v>133</v>
      </c>
    </row>
    <row r="419" s="14" customFormat="1">
      <c r="A419" s="14"/>
      <c r="B419" s="245"/>
      <c r="C419" s="246"/>
      <c r="D419" s="236" t="s">
        <v>141</v>
      </c>
      <c r="E419" s="247" t="s">
        <v>1</v>
      </c>
      <c r="F419" s="248" t="s">
        <v>2148</v>
      </c>
      <c r="G419" s="246"/>
      <c r="H419" s="249">
        <v>123.371</v>
      </c>
      <c r="I419" s="250"/>
      <c r="J419" s="246"/>
      <c r="K419" s="246"/>
      <c r="L419" s="251"/>
      <c r="M419" s="252"/>
      <c r="N419" s="253"/>
      <c r="O419" s="253"/>
      <c r="P419" s="253"/>
      <c r="Q419" s="253"/>
      <c r="R419" s="253"/>
      <c r="S419" s="253"/>
      <c r="T419" s="254"/>
      <c r="U419" s="14"/>
      <c r="V419" s="14"/>
      <c r="W419" s="14"/>
      <c r="X419" s="14"/>
      <c r="Y419" s="14"/>
      <c r="Z419" s="14"/>
      <c r="AA419" s="14"/>
      <c r="AB419" s="14"/>
      <c r="AC419" s="14"/>
      <c r="AD419" s="14"/>
      <c r="AE419" s="14"/>
      <c r="AT419" s="255" t="s">
        <v>141</v>
      </c>
      <c r="AU419" s="255" t="s">
        <v>85</v>
      </c>
      <c r="AV419" s="14" t="s">
        <v>85</v>
      </c>
      <c r="AW419" s="14" t="s">
        <v>32</v>
      </c>
      <c r="AX419" s="14" t="s">
        <v>75</v>
      </c>
      <c r="AY419" s="255" t="s">
        <v>133</v>
      </c>
    </row>
    <row r="420" s="13" customFormat="1">
      <c r="A420" s="13"/>
      <c r="B420" s="234"/>
      <c r="C420" s="235"/>
      <c r="D420" s="236" t="s">
        <v>141</v>
      </c>
      <c r="E420" s="237" t="s">
        <v>1</v>
      </c>
      <c r="F420" s="238" t="s">
        <v>1091</v>
      </c>
      <c r="G420" s="235"/>
      <c r="H420" s="237" t="s">
        <v>1</v>
      </c>
      <c r="I420" s="239"/>
      <c r="J420" s="235"/>
      <c r="K420" s="235"/>
      <c r="L420" s="240"/>
      <c r="M420" s="241"/>
      <c r="N420" s="242"/>
      <c r="O420" s="242"/>
      <c r="P420" s="242"/>
      <c r="Q420" s="242"/>
      <c r="R420" s="242"/>
      <c r="S420" s="242"/>
      <c r="T420" s="243"/>
      <c r="U420" s="13"/>
      <c r="V420" s="13"/>
      <c r="W420" s="13"/>
      <c r="X420" s="13"/>
      <c r="Y420" s="13"/>
      <c r="Z420" s="13"/>
      <c r="AA420" s="13"/>
      <c r="AB420" s="13"/>
      <c r="AC420" s="13"/>
      <c r="AD420" s="13"/>
      <c r="AE420" s="13"/>
      <c r="AT420" s="244" t="s">
        <v>141</v>
      </c>
      <c r="AU420" s="244" t="s">
        <v>85</v>
      </c>
      <c r="AV420" s="13" t="s">
        <v>83</v>
      </c>
      <c r="AW420" s="13" t="s">
        <v>32</v>
      </c>
      <c r="AX420" s="13" t="s">
        <v>75</v>
      </c>
      <c r="AY420" s="244" t="s">
        <v>133</v>
      </c>
    </row>
    <row r="421" s="14" customFormat="1">
      <c r="A421" s="14"/>
      <c r="B421" s="245"/>
      <c r="C421" s="246"/>
      <c r="D421" s="236" t="s">
        <v>141</v>
      </c>
      <c r="E421" s="247" t="s">
        <v>1</v>
      </c>
      <c r="F421" s="248" t="s">
        <v>2149</v>
      </c>
      <c r="G421" s="246"/>
      <c r="H421" s="249">
        <v>152.46899999999999</v>
      </c>
      <c r="I421" s="250"/>
      <c r="J421" s="246"/>
      <c r="K421" s="246"/>
      <c r="L421" s="251"/>
      <c r="M421" s="252"/>
      <c r="N421" s="253"/>
      <c r="O421" s="253"/>
      <c r="P421" s="253"/>
      <c r="Q421" s="253"/>
      <c r="R421" s="253"/>
      <c r="S421" s="253"/>
      <c r="T421" s="254"/>
      <c r="U421" s="14"/>
      <c r="V421" s="14"/>
      <c r="W421" s="14"/>
      <c r="X421" s="14"/>
      <c r="Y421" s="14"/>
      <c r="Z421" s="14"/>
      <c r="AA421" s="14"/>
      <c r="AB421" s="14"/>
      <c r="AC421" s="14"/>
      <c r="AD421" s="14"/>
      <c r="AE421" s="14"/>
      <c r="AT421" s="255" t="s">
        <v>141</v>
      </c>
      <c r="AU421" s="255" t="s">
        <v>85</v>
      </c>
      <c r="AV421" s="14" t="s">
        <v>85</v>
      </c>
      <c r="AW421" s="14" t="s">
        <v>32</v>
      </c>
      <c r="AX421" s="14" t="s">
        <v>75</v>
      </c>
      <c r="AY421" s="255" t="s">
        <v>133</v>
      </c>
    </row>
    <row r="422" s="15" customFormat="1">
      <c r="A422" s="15"/>
      <c r="B422" s="256"/>
      <c r="C422" s="257"/>
      <c r="D422" s="236" t="s">
        <v>141</v>
      </c>
      <c r="E422" s="258" t="s">
        <v>1</v>
      </c>
      <c r="F422" s="259" t="s">
        <v>152</v>
      </c>
      <c r="G422" s="257"/>
      <c r="H422" s="260">
        <v>309.53300000000002</v>
      </c>
      <c r="I422" s="261"/>
      <c r="J422" s="257"/>
      <c r="K422" s="257"/>
      <c r="L422" s="262"/>
      <c r="M422" s="263"/>
      <c r="N422" s="264"/>
      <c r="O422" s="264"/>
      <c r="P422" s="264"/>
      <c r="Q422" s="264"/>
      <c r="R422" s="264"/>
      <c r="S422" s="264"/>
      <c r="T422" s="265"/>
      <c r="U422" s="15"/>
      <c r="V422" s="15"/>
      <c r="W422" s="15"/>
      <c r="X422" s="15"/>
      <c r="Y422" s="15"/>
      <c r="Z422" s="15"/>
      <c r="AA422" s="15"/>
      <c r="AB422" s="15"/>
      <c r="AC422" s="15"/>
      <c r="AD422" s="15"/>
      <c r="AE422" s="15"/>
      <c r="AT422" s="266" t="s">
        <v>141</v>
      </c>
      <c r="AU422" s="266" t="s">
        <v>85</v>
      </c>
      <c r="AV422" s="15" t="s">
        <v>139</v>
      </c>
      <c r="AW422" s="15" t="s">
        <v>32</v>
      </c>
      <c r="AX422" s="15" t="s">
        <v>83</v>
      </c>
      <c r="AY422" s="266" t="s">
        <v>133</v>
      </c>
    </row>
    <row r="423" s="2" customFormat="1" ht="24.15" customHeight="1">
      <c r="A423" s="39"/>
      <c r="B423" s="40"/>
      <c r="C423" s="220" t="s">
        <v>562</v>
      </c>
      <c r="D423" s="220" t="s">
        <v>135</v>
      </c>
      <c r="E423" s="221" t="s">
        <v>605</v>
      </c>
      <c r="F423" s="222" t="s">
        <v>606</v>
      </c>
      <c r="G423" s="223" t="s">
        <v>295</v>
      </c>
      <c r="H423" s="224">
        <v>3991.2600000000002</v>
      </c>
      <c r="I423" s="225"/>
      <c r="J423" s="226">
        <f>ROUND(I423*H423,2)</f>
        <v>0</v>
      </c>
      <c r="K423" s="227"/>
      <c r="L423" s="45"/>
      <c r="M423" s="228" t="s">
        <v>1</v>
      </c>
      <c r="N423" s="229" t="s">
        <v>40</v>
      </c>
      <c r="O423" s="92"/>
      <c r="P423" s="230">
        <f>O423*H423</f>
        <v>0</v>
      </c>
      <c r="Q423" s="230">
        <v>0</v>
      </c>
      <c r="R423" s="230">
        <f>Q423*H423</f>
        <v>0</v>
      </c>
      <c r="S423" s="230">
        <v>0</v>
      </c>
      <c r="T423" s="231">
        <f>S423*H423</f>
        <v>0</v>
      </c>
      <c r="U423" s="39"/>
      <c r="V423" s="39"/>
      <c r="W423" s="39"/>
      <c r="X423" s="39"/>
      <c r="Y423" s="39"/>
      <c r="Z423" s="39"/>
      <c r="AA423" s="39"/>
      <c r="AB423" s="39"/>
      <c r="AC423" s="39"/>
      <c r="AD423" s="39"/>
      <c r="AE423" s="39"/>
      <c r="AR423" s="232" t="s">
        <v>139</v>
      </c>
      <c r="AT423" s="232" t="s">
        <v>135</v>
      </c>
      <c r="AU423" s="232" t="s">
        <v>85</v>
      </c>
      <c r="AY423" s="18" t="s">
        <v>133</v>
      </c>
      <c r="BE423" s="233">
        <f>IF(N423="základní",J423,0)</f>
        <v>0</v>
      </c>
      <c r="BF423" s="233">
        <f>IF(N423="snížená",J423,0)</f>
        <v>0</v>
      </c>
      <c r="BG423" s="233">
        <f>IF(N423="zákl. přenesená",J423,0)</f>
        <v>0</v>
      </c>
      <c r="BH423" s="233">
        <f>IF(N423="sníž. přenesená",J423,0)</f>
        <v>0</v>
      </c>
      <c r="BI423" s="233">
        <f>IF(N423="nulová",J423,0)</f>
        <v>0</v>
      </c>
      <c r="BJ423" s="18" t="s">
        <v>83</v>
      </c>
      <c r="BK423" s="233">
        <f>ROUND(I423*H423,2)</f>
        <v>0</v>
      </c>
      <c r="BL423" s="18" t="s">
        <v>139</v>
      </c>
      <c r="BM423" s="232" t="s">
        <v>2150</v>
      </c>
    </row>
    <row r="424" s="13" customFormat="1">
      <c r="A424" s="13"/>
      <c r="B424" s="234"/>
      <c r="C424" s="235"/>
      <c r="D424" s="236" t="s">
        <v>141</v>
      </c>
      <c r="E424" s="237" t="s">
        <v>1</v>
      </c>
      <c r="F424" s="238" t="s">
        <v>1094</v>
      </c>
      <c r="G424" s="235"/>
      <c r="H424" s="237" t="s">
        <v>1</v>
      </c>
      <c r="I424" s="239"/>
      <c r="J424" s="235"/>
      <c r="K424" s="235"/>
      <c r="L424" s="240"/>
      <c r="M424" s="241"/>
      <c r="N424" s="242"/>
      <c r="O424" s="242"/>
      <c r="P424" s="242"/>
      <c r="Q424" s="242"/>
      <c r="R424" s="242"/>
      <c r="S424" s="242"/>
      <c r="T424" s="243"/>
      <c r="U424" s="13"/>
      <c r="V424" s="13"/>
      <c r="W424" s="13"/>
      <c r="X424" s="13"/>
      <c r="Y424" s="13"/>
      <c r="Z424" s="13"/>
      <c r="AA424" s="13"/>
      <c r="AB424" s="13"/>
      <c r="AC424" s="13"/>
      <c r="AD424" s="13"/>
      <c r="AE424" s="13"/>
      <c r="AT424" s="244" t="s">
        <v>141</v>
      </c>
      <c r="AU424" s="244" t="s">
        <v>85</v>
      </c>
      <c r="AV424" s="13" t="s">
        <v>83</v>
      </c>
      <c r="AW424" s="13" t="s">
        <v>32</v>
      </c>
      <c r="AX424" s="13" t="s">
        <v>75</v>
      </c>
      <c r="AY424" s="244" t="s">
        <v>133</v>
      </c>
    </row>
    <row r="425" s="14" customFormat="1">
      <c r="A425" s="14"/>
      <c r="B425" s="245"/>
      <c r="C425" s="246"/>
      <c r="D425" s="236" t="s">
        <v>141</v>
      </c>
      <c r="E425" s="247" t="s">
        <v>1</v>
      </c>
      <c r="F425" s="248" t="s">
        <v>2151</v>
      </c>
      <c r="G425" s="246"/>
      <c r="H425" s="249">
        <v>762.34500000000003</v>
      </c>
      <c r="I425" s="250"/>
      <c r="J425" s="246"/>
      <c r="K425" s="246"/>
      <c r="L425" s="251"/>
      <c r="M425" s="252"/>
      <c r="N425" s="253"/>
      <c r="O425" s="253"/>
      <c r="P425" s="253"/>
      <c r="Q425" s="253"/>
      <c r="R425" s="253"/>
      <c r="S425" s="253"/>
      <c r="T425" s="254"/>
      <c r="U425" s="14"/>
      <c r="V425" s="14"/>
      <c r="W425" s="14"/>
      <c r="X425" s="14"/>
      <c r="Y425" s="14"/>
      <c r="Z425" s="14"/>
      <c r="AA425" s="14"/>
      <c r="AB425" s="14"/>
      <c r="AC425" s="14"/>
      <c r="AD425" s="14"/>
      <c r="AE425" s="14"/>
      <c r="AT425" s="255" t="s">
        <v>141</v>
      </c>
      <c r="AU425" s="255" t="s">
        <v>85</v>
      </c>
      <c r="AV425" s="14" t="s">
        <v>85</v>
      </c>
      <c r="AW425" s="14" t="s">
        <v>32</v>
      </c>
      <c r="AX425" s="14" t="s">
        <v>75</v>
      </c>
      <c r="AY425" s="255" t="s">
        <v>133</v>
      </c>
    </row>
    <row r="426" s="13" customFormat="1">
      <c r="A426" s="13"/>
      <c r="B426" s="234"/>
      <c r="C426" s="235"/>
      <c r="D426" s="236" t="s">
        <v>141</v>
      </c>
      <c r="E426" s="237" t="s">
        <v>1</v>
      </c>
      <c r="F426" s="238" t="s">
        <v>2152</v>
      </c>
      <c r="G426" s="235"/>
      <c r="H426" s="237" t="s">
        <v>1</v>
      </c>
      <c r="I426" s="239"/>
      <c r="J426" s="235"/>
      <c r="K426" s="235"/>
      <c r="L426" s="240"/>
      <c r="M426" s="241"/>
      <c r="N426" s="242"/>
      <c r="O426" s="242"/>
      <c r="P426" s="242"/>
      <c r="Q426" s="242"/>
      <c r="R426" s="242"/>
      <c r="S426" s="242"/>
      <c r="T426" s="243"/>
      <c r="U426" s="13"/>
      <c r="V426" s="13"/>
      <c r="W426" s="13"/>
      <c r="X426" s="13"/>
      <c r="Y426" s="13"/>
      <c r="Z426" s="13"/>
      <c r="AA426" s="13"/>
      <c r="AB426" s="13"/>
      <c r="AC426" s="13"/>
      <c r="AD426" s="13"/>
      <c r="AE426" s="13"/>
      <c r="AT426" s="244" t="s">
        <v>141</v>
      </c>
      <c r="AU426" s="244" t="s">
        <v>85</v>
      </c>
      <c r="AV426" s="13" t="s">
        <v>83</v>
      </c>
      <c r="AW426" s="13" t="s">
        <v>32</v>
      </c>
      <c r="AX426" s="13" t="s">
        <v>75</v>
      </c>
      <c r="AY426" s="244" t="s">
        <v>133</v>
      </c>
    </row>
    <row r="427" s="14" customFormat="1">
      <c r="A427" s="14"/>
      <c r="B427" s="245"/>
      <c r="C427" s="246"/>
      <c r="D427" s="236" t="s">
        <v>141</v>
      </c>
      <c r="E427" s="247" t="s">
        <v>1</v>
      </c>
      <c r="F427" s="248" t="s">
        <v>2153</v>
      </c>
      <c r="G427" s="246"/>
      <c r="H427" s="249">
        <v>505.39499999999998</v>
      </c>
      <c r="I427" s="250"/>
      <c r="J427" s="246"/>
      <c r="K427" s="246"/>
      <c r="L427" s="251"/>
      <c r="M427" s="252"/>
      <c r="N427" s="253"/>
      <c r="O427" s="253"/>
      <c r="P427" s="253"/>
      <c r="Q427" s="253"/>
      <c r="R427" s="253"/>
      <c r="S427" s="253"/>
      <c r="T427" s="254"/>
      <c r="U427" s="14"/>
      <c r="V427" s="14"/>
      <c r="W427" s="14"/>
      <c r="X427" s="14"/>
      <c r="Y427" s="14"/>
      <c r="Z427" s="14"/>
      <c r="AA427" s="14"/>
      <c r="AB427" s="14"/>
      <c r="AC427" s="14"/>
      <c r="AD427" s="14"/>
      <c r="AE427" s="14"/>
      <c r="AT427" s="255" t="s">
        <v>141</v>
      </c>
      <c r="AU427" s="255" t="s">
        <v>85</v>
      </c>
      <c r="AV427" s="14" t="s">
        <v>85</v>
      </c>
      <c r="AW427" s="14" t="s">
        <v>32</v>
      </c>
      <c r="AX427" s="14" t="s">
        <v>75</v>
      </c>
      <c r="AY427" s="255" t="s">
        <v>133</v>
      </c>
    </row>
    <row r="428" s="13" customFormat="1">
      <c r="A428" s="13"/>
      <c r="B428" s="234"/>
      <c r="C428" s="235"/>
      <c r="D428" s="236" t="s">
        <v>141</v>
      </c>
      <c r="E428" s="237" t="s">
        <v>1</v>
      </c>
      <c r="F428" s="238" t="s">
        <v>612</v>
      </c>
      <c r="G428" s="235"/>
      <c r="H428" s="237" t="s">
        <v>1</v>
      </c>
      <c r="I428" s="239"/>
      <c r="J428" s="235"/>
      <c r="K428" s="235"/>
      <c r="L428" s="240"/>
      <c r="M428" s="241"/>
      <c r="N428" s="242"/>
      <c r="O428" s="242"/>
      <c r="P428" s="242"/>
      <c r="Q428" s="242"/>
      <c r="R428" s="242"/>
      <c r="S428" s="242"/>
      <c r="T428" s="243"/>
      <c r="U428" s="13"/>
      <c r="V428" s="13"/>
      <c r="W428" s="13"/>
      <c r="X428" s="13"/>
      <c r="Y428" s="13"/>
      <c r="Z428" s="13"/>
      <c r="AA428" s="13"/>
      <c r="AB428" s="13"/>
      <c r="AC428" s="13"/>
      <c r="AD428" s="13"/>
      <c r="AE428" s="13"/>
      <c r="AT428" s="244" t="s">
        <v>141</v>
      </c>
      <c r="AU428" s="244" t="s">
        <v>85</v>
      </c>
      <c r="AV428" s="13" t="s">
        <v>83</v>
      </c>
      <c r="AW428" s="13" t="s">
        <v>32</v>
      </c>
      <c r="AX428" s="13" t="s">
        <v>75</v>
      </c>
      <c r="AY428" s="244" t="s">
        <v>133</v>
      </c>
    </row>
    <row r="429" s="14" customFormat="1">
      <c r="A429" s="14"/>
      <c r="B429" s="245"/>
      <c r="C429" s="246"/>
      <c r="D429" s="236" t="s">
        <v>141</v>
      </c>
      <c r="E429" s="247" t="s">
        <v>1</v>
      </c>
      <c r="F429" s="248" t="s">
        <v>2154</v>
      </c>
      <c r="G429" s="246"/>
      <c r="H429" s="249">
        <v>2723.52</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141</v>
      </c>
      <c r="AU429" s="255" t="s">
        <v>85</v>
      </c>
      <c r="AV429" s="14" t="s">
        <v>85</v>
      </c>
      <c r="AW429" s="14" t="s">
        <v>32</v>
      </c>
      <c r="AX429" s="14" t="s">
        <v>75</v>
      </c>
      <c r="AY429" s="255" t="s">
        <v>133</v>
      </c>
    </row>
    <row r="430" s="15" customFormat="1">
      <c r="A430" s="15"/>
      <c r="B430" s="256"/>
      <c r="C430" s="257"/>
      <c r="D430" s="236" t="s">
        <v>141</v>
      </c>
      <c r="E430" s="258" t="s">
        <v>1</v>
      </c>
      <c r="F430" s="259" t="s">
        <v>152</v>
      </c>
      <c r="G430" s="257"/>
      <c r="H430" s="260">
        <v>3991.2600000000002</v>
      </c>
      <c r="I430" s="261"/>
      <c r="J430" s="257"/>
      <c r="K430" s="257"/>
      <c r="L430" s="262"/>
      <c r="M430" s="263"/>
      <c r="N430" s="264"/>
      <c r="O430" s="264"/>
      <c r="P430" s="264"/>
      <c r="Q430" s="264"/>
      <c r="R430" s="264"/>
      <c r="S430" s="264"/>
      <c r="T430" s="265"/>
      <c r="U430" s="15"/>
      <c r="V430" s="15"/>
      <c r="W430" s="15"/>
      <c r="X430" s="15"/>
      <c r="Y430" s="15"/>
      <c r="Z430" s="15"/>
      <c r="AA430" s="15"/>
      <c r="AB430" s="15"/>
      <c r="AC430" s="15"/>
      <c r="AD430" s="15"/>
      <c r="AE430" s="15"/>
      <c r="AT430" s="266" t="s">
        <v>141</v>
      </c>
      <c r="AU430" s="266" t="s">
        <v>85</v>
      </c>
      <c r="AV430" s="15" t="s">
        <v>139</v>
      </c>
      <c r="AW430" s="15" t="s">
        <v>32</v>
      </c>
      <c r="AX430" s="15" t="s">
        <v>83</v>
      </c>
      <c r="AY430" s="266" t="s">
        <v>133</v>
      </c>
    </row>
    <row r="431" s="2" customFormat="1" ht="16.5" customHeight="1">
      <c r="A431" s="39"/>
      <c r="B431" s="40"/>
      <c r="C431" s="220" t="s">
        <v>566</v>
      </c>
      <c r="D431" s="220" t="s">
        <v>135</v>
      </c>
      <c r="E431" s="221" t="s">
        <v>616</v>
      </c>
      <c r="F431" s="222" t="s">
        <v>617</v>
      </c>
      <c r="G431" s="223" t="s">
        <v>295</v>
      </c>
      <c r="H431" s="224">
        <v>309.53300000000002</v>
      </c>
      <c r="I431" s="225"/>
      <c r="J431" s="226">
        <f>ROUND(I431*H431,2)</f>
        <v>0</v>
      </c>
      <c r="K431" s="227"/>
      <c r="L431" s="45"/>
      <c r="M431" s="228" t="s">
        <v>1</v>
      </c>
      <c r="N431" s="229" t="s">
        <v>40</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139</v>
      </c>
      <c r="AT431" s="232" t="s">
        <v>135</v>
      </c>
      <c r="AU431" s="232" t="s">
        <v>85</v>
      </c>
      <c r="AY431" s="18" t="s">
        <v>133</v>
      </c>
      <c r="BE431" s="233">
        <f>IF(N431="základní",J431,0)</f>
        <v>0</v>
      </c>
      <c r="BF431" s="233">
        <f>IF(N431="snížená",J431,0)</f>
        <v>0</v>
      </c>
      <c r="BG431" s="233">
        <f>IF(N431="zákl. přenesená",J431,0)</f>
        <v>0</v>
      </c>
      <c r="BH431" s="233">
        <f>IF(N431="sníž. přenesená",J431,0)</f>
        <v>0</v>
      </c>
      <c r="BI431" s="233">
        <f>IF(N431="nulová",J431,0)</f>
        <v>0</v>
      </c>
      <c r="BJ431" s="18" t="s">
        <v>83</v>
      </c>
      <c r="BK431" s="233">
        <f>ROUND(I431*H431,2)</f>
        <v>0</v>
      </c>
      <c r="BL431" s="18" t="s">
        <v>139</v>
      </c>
      <c r="BM431" s="232" t="s">
        <v>2155</v>
      </c>
    </row>
    <row r="432" s="13" customFormat="1">
      <c r="A432" s="13"/>
      <c r="B432" s="234"/>
      <c r="C432" s="235"/>
      <c r="D432" s="236" t="s">
        <v>141</v>
      </c>
      <c r="E432" s="237" t="s">
        <v>1</v>
      </c>
      <c r="F432" s="238" t="s">
        <v>1087</v>
      </c>
      <c r="G432" s="235"/>
      <c r="H432" s="237" t="s">
        <v>1</v>
      </c>
      <c r="I432" s="239"/>
      <c r="J432" s="235"/>
      <c r="K432" s="235"/>
      <c r="L432" s="240"/>
      <c r="M432" s="241"/>
      <c r="N432" s="242"/>
      <c r="O432" s="242"/>
      <c r="P432" s="242"/>
      <c r="Q432" s="242"/>
      <c r="R432" s="242"/>
      <c r="S432" s="242"/>
      <c r="T432" s="243"/>
      <c r="U432" s="13"/>
      <c r="V432" s="13"/>
      <c r="W432" s="13"/>
      <c r="X432" s="13"/>
      <c r="Y432" s="13"/>
      <c r="Z432" s="13"/>
      <c r="AA432" s="13"/>
      <c r="AB432" s="13"/>
      <c r="AC432" s="13"/>
      <c r="AD432" s="13"/>
      <c r="AE432" s="13"/>
      <c r="AT432" s="244" t="s">
        <v>141</v>
      </c>
      <c r="AU432" s="244" t="s">
        <v>85</v>
      </c>
      <c r="AV432" s="13" t="s">
        <v>83</v>
      </c>
      <c r="AW432" s="13" t="s">
        <v>32</v>
      </c>
      <c r="AX432" s="13" t="s">
        <v>75</v>
      </c>
      <c r="AY432" s="244" t="s">
        <v>133</v>
      </c>
    </row>
    <row r="433" s="14" customFormat="1">
      <c r="A433" s="14"/>
      <c r="B433" s="245"/>
      <c r="C433" s="246"/>
      <c r="D433" s="236" t="s">
        <v>141</v>
      </c>
      <c r="E433" s="247" t="s">
        <v>1</v>
      </c>
      <c r="F433" s="248" t="s">
        <v>2156</v>
      </c>
      <c r="G433" s="246"/>
      <c r="H433" s="249">
        <v>33.692999999999998</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141</v>
      </c>
      <c r="AU433" s="255" t="s">
        <v>85</v>
      </c>
      <c r="AV433" s="14" t="s">
        <v>85</v>
      </c>
      <c r="AW433" s="14" t="s">
        <v>32</v>
      </c>
      <c r="AX433" s="14" t="s">
        <v>75</v>
      </c>
      <c r="AY433" s="255" t="s">
        <v>133</v>
      </c>
    </row>
    <row r="434" s="13" customFormat="1">
      <c r="A434" s="13"/>
      <c r="B434" s="234"/>
      <c r="C434" s="235"/>
      <c r="D434" s="236" t="s">
        <v>141</v>
      </c>
      <c r="E434" s="237" t="s">
        <v>1</v>
      </c>
      <c r="F434" s="238" t="s">
        <v>1089</v>
      </c>
      <c r="G434" s="235"/>
      <c r="H434" s="237" t="s">
        <v>1</v>
      </c>
      <c r="I434" s="239"/>
      <c r="J434" s="235"/>
      <c r="K434" s="235"/>
      <c r="L434" s="240"/>
      <c r="M434" s="241"/>
      <c r="N434" s="242"/>
      <c r="O434" s="242"/>
      <c r="P434" s="242"/>
      <c r="Q434" s="242"/>
      <c r="R434" s="242"/>
      <c r="S434" s="242"/>
      <c r="T434" s="243"/>
      <c r="U434" s="13"/>
      <c r="V434" s="13"/>
      <c r="W434" s="13"/>
      <c r="X434" s="13"/>
      <c r="Y434" s="13"/>
      <c r="Z434" s="13"/>
      <c r="AA434" s="13"/>
      <c r="AB434" s="13"/>
      <c r="AC434" s="13"/>
      <c r="AD434" s="13"/>
      <c r="AE434" s="13"/>
      <c r="AT434" s="244" t="s">
        <v>141</v>
      </c>
      <c r="AU434" s="244" t="s">
        <v>85</v>
      </c>
      <c r="AV434" s="13" t="s">
        <v>83</v>
      </c>
      <c r="AW434" s="13" t="s">
        <v>32</v>
      </c>
      <c r="AX434" s="13" t="s">
        <v>75</v>
      </c>
      <c r="AY434" s="244" t="s">
        <v>133</v>
      </c>
    </row>
    <row r="435" s="14" customFormat="1">
      <c r="A435" s="14"/>
      <c r="B435" s="245"/>
      <c r="C435" s="246"/>
      <c r="D435" s="236" t="s">
        <v>141</v>
      </c>
      <c r="E435" s="247" t="s">
        <v>1</v>
      </c>
      <c r="F435" s="248" t="s">
        <v>2148</v>
      </c>
      <c r="G435" s="246"/>
      <c r="H435" s="249">
        <v>123.371</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141</v>
      </c>
      <c r="AU435" s="255" t="s">
        <v>85</v>
      </c>
      <c r="AV435" s="14" t="s">
        <v>85</v>
      </c>
      <c r="AW435" s="14" t="s">
        <v>32</v>
      </c>
      <c r="AX435" s="14" t="s">
        <v>75</v>
      </c>
      <c r="AY435" s="255" t="s">
        <v>133</v>
      </c>
    </row>
    <row r="436" s="13" customFormat="1">
      <c r="A436" s="13"/>
      <c r="B436" s="234"/>
      <c r="C436" s="235"/>
      <c r="D436" s="236" t="s">
        <v>141</v>
      </c>
      <c r="E436" s="237" t="s">
        <v>1</v>
      </c>
      <c r="F436" s="238" t="s">
        <v>1091</v>
      </c>
      <c r="G436" s="235"/>
      <c r="H436" s="237" t="s">
        <v>1</v>
      </c>
      <c r="I436" s="239"/>
      <c r="J436" s="235"/>
      <c r="K436" s="235"/>
      <c r="L436" s="240"/>
      <c r="M436" s="241"/>
      <c r="N436" s="242"/>
      <c r="O436" s="242"/>
      <c r="P436" s="242"/>
      <c r="Q436" s="242"/>
      <c r="R436" s="242"/>
      <c r="S436" s="242"/>
      <c r="T436" s="243"/>
      <c r="U436" s="13"/>
      <c r="V436" s="13"/>
      <c r="W436" s="13"/>
      <c r="X436" s="13"/>
      <c r="Y436" s="13"/>
      <c r="Z436" s="13"/>
      <c r="AA436" s="13"/>
      <c r="AB436" s="13"/>
      <c r="AC436" s="13"/>
      <c r="AD436" s="13"/>
      <c r="AE436" s="13"/>
      <c r="AT436" s="244" t="s">
        <v>141</v>
      </c>
      <c r="AU436" s="244" t="s">
        <v>85</v>
      </c>
      <c r="AV436" s="13" t="s">
        <v>83</v>
      </c>
      <c r="AW436" s="13" t="s">
        <v>32</v>
      </c>
      <c r="AX436" s="13" t="s">
        <v>75</v>
      </c>
      <c r="AY436" s="244" t="s">
        <v>133</v>
      </c>
    </row>
    <row r="437" s="14" customFormat="1">
      <c r="A437" s="14"/>
      <c r="B437" s="245"/>
      <c r="C437" s="246"/>
      <c r="D437" s="236" t="s">
        <v>141</v>
      </c>
      <c r="E437" s="247" t="s">
        <v>1</v>
      </c>
      <c r="F437" s="248" t="s">
        <v>2149</v>
      </c>
      <c r="G437" s="246"/>
      <c r="H437" s="249">
        <v>152.46899999999999</v>
      </c>
      <c r="I437" s="250"/>
      <c r="J437" s="246"/>
      <c r="K437" s="246"/>
      <c r="L437" s="251"/>
      <c r="M437" s="252"/>
      <c r="N437" s="253"/>
      <c r="O437" s="253"/>
      <c r="P437" s="253"/>
      <c r="Q437" s="253"/>
      <c r="R437" s="253"/>
      <c r="S437" s="253"/>
      <c r="T437" s="254"/>
      <c r="U437" s="14"/>
      <c r="V437" s="14"/>
      <c r="W437" s="14"/>
      <c r="X437" s="14"/>
      <c r="Y437" s="14"/>
      <c r="Z437" s="14"/>
      <c r="AA437" s="14"/>
      <c r="AB437" s="14"/>
      <c r="AC437" s="14"/>
      <c r="AD437" s="14"/>
      <c r="AE437" s="14"/>
      <c r="AT437" s="255" t="s">
        <v>141</v>
      </c>
      <c r="AU437" s="255" t="s">
        <v>85</v>
      </c>
      <c r="AV437" s="14" t="s">
        <v>85</v>
      </c>
      <c r="AW437" s="14" t="s">
        <v>32</v>
      </c>
      <c r="AX437" s="14" t="s">
        <v>75</v>
      </c>
      <c r="AY437" s="255" t="s">
        <v>133</v>
      </c>
    </row>
    <row r="438" s="15" customFormat="1">
      <c r="A438" s="15"/>
      <c r="B438" s="256"/>
      <c r="C438" s="257"/>
      <c r="D438" s="236" t="s">
        <v>141</v>
      </c>
      <c r="E438" s="258" t="s">
        <v>1</v>
      </c>
      <c r="F438" s="259" t="s">
        <v>152</v>
      </c>
      <c r="G438" s="257"/>
      <c r="H438" s="260">
        <v>309.53300000000002</v>
      </c>
      <c r="I438" s="261"/>
      <c r="J438" s="257"/>
      <c r="K438" s="257"/>
      <c r="L438" s="262"/>
      <c r="M438" s="263"/>
      <c r="N438" s="264"/>
      <c r="O438" s="264"/>
      <c r="P438" s="264"/>
      <c r="Q438" s="264"/>
      <c r="R438" s="264"/>
      <c r="S438" s="264"/>
      <c r="T438" s="265"/>
      <c r="U438" s="15"/>
      <c r="V438" s="15"/>
      <c r="W438" s="15"/>
      <c r="X438" s="15"/>
      <c r="Y438" s="15"/>
      <c r="Z438" s="15"/>
      <c r="AA438" s="15"/>
      <c r="AB438" s="15"/>
      <c r="AC438" s="15"/>
      <c r="AD438" s="15"/>
      <c r="AE438" s="15"/>
      <c r="AT438" s="266" t="s">
        <v>141</v>
      </c>
      <c r="AU438" s="266" t="s">
        <v>85</v>
      </c>
      <c r="AV438" s="15" t="s">
        <v>139</v>
      </c>
      <c r="AW438" s="15" t="s">
        <v>32</v>
      </c>
      <c r="AX438" s="15" t="s">
        <v>83</v>
      </c>
      <c r="AY438" s="266" t="s">
        <v>133</v>
      </c>
    </row>
    <row r="439" s="2" customFormat="1" ht="24.15" customHeight="1">
      <c r="A439" s="39"/>
      <c r="B439" s="40"/>
      <c r="C439" s="220" t="s">
        <v>570</v>
      </c>
      <c r="D439" s="220" t="s">
        <v>135</v>
      </c>
      <c r="E439" s="221" t="s">
        <v>624</v>
      </c>
      <c r="F439" s="222" t="s">
        <v>625</v>
      </c>
      <c r="G439" s="223" t="s">
        <v>295</v>
      </c>
      <c r="H439" s="224">
        <v>33.692999999999998</v>
      </c>
      <c r="I439" s="225"/>
      <c r="J439" s="226">
        <f>ROUND(I439*H439,2)</f>
        <v>0</v>
      </c>
      <c r="K439" s="227"/>
      <c r="L439" s="45"/>
      <c r="M439" s="228" t="s">
        <v>1</v>
      </c>
      <c r="N439" s="229" t="s">
        <v>40</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139</v>
      </c>
      <c r="AT439" s="232" t="s">
        <v>135</v>
      </c>
      <c r="AU439" s="232" t="s">
        <v>85</v>
      </c>
      <c r="AY439" s="18" t="s">
        <v>133</v>
      </c>
      <c r="BE439" s="233">
        <f>IF(N439="základní",J439,0)</f>
        <v>0</v>
      </c>
      <c r="BF439" s="233">
        <f>IF(N439="snížená",J439,0)</f>
        <v>0</v>
      </c>
      <c r="BG439" s="233">
        <f>IF(N439="zákl. přenesená",J439,0)</f>
        <v>0</v>
      </c>
      <c r="BH439" s="233">
        <f>IF(N439="sníž. přenesená",J439,0)</f>
        <v>0</v>
      </c>
      <c r="BI439" s="233">
        <f>IF(N439="nulová",J439,0)</f>
        <v>0</v>
      </c>
      <c r="BJ439" s="18" t="s">
        <v>83</v>
      </c>
      <c r="BK439" s="233">
        <f>ROUND(I439*H439,2)</f>
        <v>0</v>
      </c>
      <c r="BL439" s="18" t="s">
        <v>139</v>
      </c>
      <c r="BM439" s="232" t="s">
        <v>2157</v>
      </c>
    </row>
    <row r="440" s="14" customFormat="1">
      <c r="A440" s="14"/>
      <c r="B440" s="245"/>
      <c r="C440" s="246"/>
      <c r="D440" s="236" t="s">
        <v>141</v>
      </c>
      <c r="E440" s="247" t="s">
        <v>1</v>
      </c>
      <c r="F440" s="248" t="s">
        <v>2158</v>
      </c>
      <c r="G440" s="246"/>
      <c r="H440" s="249">
        <v>33.692999999999998</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141</v>
      </c>
      <c r="AU440" s="255" t="s">
        <v>85</v>
      </c>
      <c r="AV440" s="14" t="s">
        <v>85</v>
      </c>
      <c r="AW440" s="14" t="s">
        <v>32</v>
      </c>
      <c r="AX440" s="14" t="s">
        <v>83</v>
      </c>
      <c r="AY440" s="255" t="s">
        <v>133</v>
      </c>
    </row>
    <row r="441" s="2" customFormat="1" ht="24.15" customHeight="1">
      <c r="A441" s="39"/>
      <c r="B441" s="40"/>
      <c r="C441" s="220" t="s">
        <v>575</v>
      </c>
      <c r="D441" s="220" t="s">
        <v>135</v>
      </c>
      <c r="E441" s="221" t="s">
        <v>628</v>
      </c>
      <c r="F441" s="222" t="s">
        <v>629</v>
      </c>
      <c r="G441" s="223" t="s">
        <v>295</v>
      </c>
      <c r="H441" s="224">
        <v>275.83999999999997</v>
      </c>
      <c r="I441" s="225"/>
      <c r="J441" s="226">
        <f>ROUND(I441*H441,2)</f>
        <v>0</v>
      </c>
      <c r="K441" s="227"/>
      <c r="L441" s="45"/>
      <c r="M441" s="228" t="s">
        <v>1</v>
      </c>
      <c r="N441" s="229" t="s">
        <v>40</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139</v>
      </c>
      <c r="AT441" s="232" t="s">
        <v>135</v>
      </c>
      <c r="AU441" s="232" t="s">
        <v>85</v>
      </c>
      <c r="AY441" s="18" t="s">
        <v>133</v>
      </c>
      <c r="BE441" s="233">
        <f>IF(N441="základní",J441,0)</f>
        <v>0</v>
      </c>
      <c r="BF441" s="233">
        <f>IF(N441="snížená",J441,0)</f>
        <v>0</v>
      </c>
      <c r="BG441" s="233">
        <f>IF(N441="zákl. přenesená",J441,0)</f>
        <v>0</v>
      </c>
      <c r="BH441" s="233">
        <f>IF(N441="sníž. přenesená",J441,0)</f>
        <v>0</v>
      </c>
      <c r="BI441" s="233">
        <f>IF(N441="nulová",J441,0)</f>
        <v>0</v>
      </c>
      <c r="BJ441" s="18" t="s">
        <v>83</v>
      </c>
      <c r="BK441" s="233">
        <f>ROUND(I441*H441,2)</f>
        <v>0</v>
      </c>
      <c r="BL441" s="18" t="s">
        <v>139</v>
      </c>
      <c r="BM441" s="232" t="s">
        <v>2159</v>
      </c>
    </row>
    <row r="442" s="14" customFormat="1">
      <c r="A442" s="14"/>
      <c r="B442" s="245"/>
      <c r="C442" s="246"/>
      <c r="D442" s="236" t="s">
        <v>141</v>
      </c>
      <c r="E442" s="247" t="s">
        <v>1</v>
      </c>
      <c r="F442" s="248" t="s">
        <v>2160</v>
      </c>
      <c r="G442" s="246"/>
      <c r="H442" s="249">
        <v>275.83999999999997</v>
      </c>
      <c r="I442" s="250"/>
      <c r="J442" s="246"/>
      <c r="K442" s="246"/>
      <c r="L442" s="251"/>
      <c r="M442" s="252"/>
      <c r="N442" s="253"/>
      <c r="O442" s="253"/>
      <c r="P442" s="253"/>
      <c r="Q442" s="253"/>
      <c r="R442" s="253"/>
      <c r="S442" s="253"/>
      <c r="T442" s="254"/>
      <c r="U442" s="14"/>
      <c r="V442" s="14"/>
      <c r="W442" s="14"/>
      <c r="X442" s="14"/>
      <c r="Y442" s="14"/>
      <c r="Z442" s="14"/>
      <c r="AA442" s="14"/>
      <c r="AB442" s="14"/>
      <c r="AC442" s="14"/>
      <c r="AD442" s="14"/>
      <c r="AE442" s="14"/>
      <c r="AT442" s="255" t="s">
        <v>141</v>
      </c>
      <c r="AU442" s="255" t="s">
        <v>85</v>
      </c>
      <c r="AV442" s="14" t="s">
        <v>85</v>
      </c>
      <c r="AW442" s="14" t="s">
        <v>32</v>
      </c>
      <c r="AX442" s="14" t="s">
        <v>83</v>
      </c>
      <c r="AY442" s="255" t="s">
        <v>133</v>
      </c>
    </row>
    <row r="443" s="12" customFormat="1" ht="22.8" customHeight="1">
      <c r="A443" s="12"/>
      <c r="B443" s="204"/>
      <c r="C443" s="205"/>
      <c r="D443" s="206" t="s">
        <v>74</v>
      </c>
      <c r="E443" s="218" t="s">
        <v>632</v>
      </c>
      <c r="F443" s="218" t="s">
        <v>633</v>
      </c>
      <c r="G443" s="205"/>
      <c r="H443" s="205"/>
      <c r="I443" s="208"/>
      <c r="J443" s="219">
        <f>BK443</f>
        <v>0</v>
      </c>
      <c r="K443" s="205"/>
      <c r="L443" s="210"/>
      <c r="M443" s="211"/>
      <c r="N443" s="212"/>
      <c r="O443" s="212"/>
      <c r="P443" s="213">
        <f>SUM(P444:P447)</f>
        <v>0</v>
      </c>
      <c r="Q443" s="212"/>
      <c r="R443" s="213">
        <f>SUM(R444:R447)</f>
        <v>0</v>
      </c>
      <c r="S443" s="212"/>
      <c r="T443" s="214">
        <f>SUM(T444:T447)</f>
        <v>0</v>
      </c>
      <c r="U443" s="12"/>
      <c r="V443" s="12"/>
      <c r="W443" s="12"/>
      <c r="X443" s="12"/>
      <c r="Y443" s="12"/>
      <c r="Z443" s="12"/>
      <c r="AA443" s="12"/>
      <c r="AB443" s="12"/>
      <c r="AC443" s="12"/>
      <c r="AD443" s="12"/>
      <c r="AE443" s="12"/>
      <c r="AR443" s="215" t="s">
        <v>83</v>
      </c>
      <c r="AT443" s="216" t="s">
        <v>74</v>
      </c>
      <c r="AU443" s="216" t="s">
        <v>83</v>
      </c>
      <c r="AY443" s="215" t="s">
        <v>133</v>
      </c>
      <c r="BK443" s="217">
        <f>SUM(BK444:BK447)</f>
        <v>0</v>
      </c>
    </row>
    <row r="444" s="2" customFormat="1" ht="24.15" customHeight="1">
      <c r="A444" s="39"/>
      <c r="B444" s="40"/>
      <c r="C444" s="220" t="s">
        <v>581</v>
      </c>
      <c r="D444" s="220" t="s">
        <v>135</v>
      </c>
      <c r="E444" s="221" t="s">
        <v>635</v>
      </c>
      <c r="F444" s="222" t="s">
        <v>636</v>
      </c>
      <c r="G444" s="223" t="s">
        <v>295</v>
      </c>
      <c r="H444" s="224">
        <v>144.065</v>
      </c>
      <c r="I444" s="225"/>
      <c r="J444" s="226">
        <f>ROUND(I444*H444,2)</f>
        <v>0</v>
      </c>
      <c r="K444" s="227"/>
      <c r="L444" s="45"/>
      <c r="M444" s="228" t="s">
        <v>1</v>
      </c>
      <c r="N444" s="229" t="s">
        <v>40</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139</v>
      </c>
      <c r="AT444" s="232" t="s">
        <v>135</v>
      </c>
      <c r="AU444" s="232" t="s">
        <v>85</v>
      </c>
      <c r="AY444" s="18" t="s">
        <v>133</v>
      </c>
      <c r="BE444" s="233">
        <f>IF(N444="základní",J444,0)</f>
        <v>0</v>
      </c>
      <c r="BF444" s="233">
        <f>IF(N444="snížená",J444,0)</f>
        <v>0</v>
      </c>
      <c r="BG444" s="233">
        <f>IF(N444="zákl. přenesená",J444,0)</f>
        <v>0</v>
      </c>
      <c r="BH444" s="233">
        <f>IF(N444="sníž. přenesená",J444,0)</f>
        <v>0</v>
      </c>
      <c r="BI444" s="233">
        <f>IF(N444="nulová",J444,0)</f>
        <v>0</v>
      </c>
      <c r="BJ444" s="18" t="s">
        <v>83</v>
      </c>
      <c r="BK444" s="233">
        <f>ROUND(I444*H444,2)</f>
        <v>0</v>
      </c>
      <c r="BL444" s="18" t="s">
        <v>139</v>
      </c>
      <c r="BM444" s="232" t="s">
        <v>2161</v>
      </c>
    </row>
    <row r="445" s="14" customFormat="1">
      <c r="A445" s="14"/>
      <c r="B445" s="245"/>
      <c r="C445" s="246"/>
      <c r="D445" s="236" t="s">
        <v>141</v>
      </c>
      <c r="E445" s="247" t="s">
        <v>1</v>
      </c>
      <c r="F445" s="248" t="s">
        <v>2162</v>
      </c>
      <c r="G445" s="246"/>
      <c r="H445" s="249">
        <v>144.065</v>
      </c>
      <c r="I445" s="250"/>
      <c r="J445" s="246"/>
      <c r="K445" s="246"/>
      <c r="L445" s="251"/>
      <c r="M445" s="252"/>
      <c r="N445" s="253"/>
      <c r="O445" s="253"/>
      <c r="P445" s="253"/>
      <c r="Q445" s="253"/>
      <c r="R445" s="253"/>
      <c r="S445" s="253"/>
      <c r="T445" s="254"/>
      <c r="U445" s="14"/>
      <c r="V445" s="14"/>
      <c r="W445" s="14"/>
      <c r="X445" s="14"/>
      <c r="Y445" s="14"/>
      <c r="Z445" s="14"/>
      <c r="AA445" s="14"/>
      <c r="AB445" s="14"/>
      <c r="AC445" s="14"/>
      <c r="AD445" s="14"/>
      <c r="AE445" s="14"/>
      <c r="AT445" s="255" t="s">
        <v>141</v>
      </c>
      <c r="AU445" s="255" t="s">
        <v>85</v>
      </c>
      <c r="AV445" s="14" t="s">
        <v>85</v>
      </c>
      <c r="AW445" s="14" t="s">
        <v>32</v>
      </c>
      <c r="AX445" s="14" t="s">
        <v>83</v>
      </c>
      <c r="AY445" s="255" t="s">
        <v>133</v>
      </c>
    </row>
    <row r="446" s="2" customFormat="1" ht="24.15" customHeight="1">
      <c r="A446" s="39"/>
      <c r="B446" s="40"/>
      <c r="C446" s="220" t="s">
        <v>587</v>
      </c>
      <c r="D446" s="220" t="s">
        <v>135</v>
      </c>
      <c r="E446" s="221" t="s">
        <v>640</v>
      </c>
      <c r="F446" s="222" t="s">
        <v>641</v>
      </c>
      <c r="G446" s="223" t="s">
        <v>295</v>
      </c>
      <c r="H446" s="224">
        <v>123.788</v>
      </c>
      <c r="I446" s="225"/>
      <c r="J446" s="226">
        <f>ROUND(I446*H446,2)</f>
        <v>0</v>
      </c>
      <c r="K446" s="227"/>
      <c r="L446" s="45"/>
      <c r="M446" s="228" t="s">
        <v>1</v>
      </c>
      <c r="N446" s="229" t="s">
        <v>40</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139</v>
      </c>
      <c r="AT446" s="232" t="s">
        <v>135</v>
      </c>
      <c r="AU446" s="232" t="s">
        <v>85</v>
      </c>
      <c r="AY446" s="18" t="s">
        <v>133</v>
      </c>
      <c r="BE446" s="233">
        <f>IF(N446="základní",J446,0)</f>
        <v>0</v>
      </c>
      <c r="BF446" s="233">
        <f>IF(N446="snížená",J446,0)</f>
        <v>0</v>
      </c>
      <c r="BG446" s="233">
        <f>IF(N446="zákl. přenesená",J446,0)</f>
        <v>0</v>
      </c>
      <c r="BH446" s="233">
        <f>IF(N446="sníž. přenesená",J446,0)</f>
        <v>0</v>
      </c>
      <c r="BI446" s="233">
        <f>IF(N446="nulová",J446,0)</f>
        <v>0</v>
      </c>
      <c r="BJ446" s="18" t="s">
        <v>83</v>
      </c>
      <c r="BK446" s="233">
        <f>ROUND(I446*H446,2)</f>
        <v>0</v>
      </c>
      <c r="BL446" s="18" t="s">
        <v>139</v>
      </c>
      <c r="BM446" s="232" t="s">
        <v>2163</v>
      </c>
    </row>
    <row r="447" s="14" customFormat="1">
      <c r="A447" s="14"/>
      <c r="B447" s="245"/>
      <c r="C447" s="246"/>
      <c r="D447" s="236" t="s">
        <v>141</v>
      </c>
      <c r="E447" s="247" t="s">
        <v>1</v>
      </c>
      <c r="F447" s="248" t="s">
        <v>2164</v>
      </c>
      <c r="G447" s="246"/>
      <c r="H447" s="249">
        <v>123.788</v>
      </c>
      <c r="I447" s="250"/>
      <c r="J447" s="246"/>
      <c r="K447" s="246"/>
      <c r="L447" s="251"/>
      <c r="M447" s="289"/>
      <c r="N447" s="290"/>
      <c r="O447" s="290"/>
      <c r="P447" s="290"/>
      <c r="Q447" s="290"/>
      <c r="R447" s="290"/>
      <c r="S447" s="290"/>
      <c r="T447" s="291"/>
      <c r="U447" s="14"/>
      <c r="V447" s="14"/>
      <c r="W447" s="14"/>
      <c r="X447" s="14"/>
      <c r="Y447" s="14"/>
      <c r="Z447" s="14"/>
      <c r="AA447" s="14"/>
      <c r="AB447" s="14"/>
      <c r="AC447" s="14"/>
      <c r="AD447" s="14"/>
      <c r="AE447" s="14"/>
      <c r="AT447" s="255" t="s">
        <v>141</v>
      </c>
      <c r="AU447" s="255" t="s">
        <v>85</v>
      </c>
      <c r="AV447" s="14" t="s">
        <v>85</v>
      </c>
      <c r="AW447" s="14" t="s">
        <v>32</v>
      </c>
      <c r="AX447" s="14" t="s">
        <v>83</v>
      </c>
      <c r="AY447" s="255" t="s">
        <v>133</v>
      </c>
    </row>
    <row r="448" s="2" customFormat="1" ht="6.96" customHeight="1">
      <c r="A448" s="39"/>
      <c r="B448" s="67"/>
      <c r="C448" s="68"/>
      <c r="D448" s="68"/>
      <c r="E448" s="68"/>
      <c r="F448" s="68"/>
      <c r="G448" s="68"/>
      <c r="H448" s="68"/>
      <c r="I448" s="68"/>
      <c r="J448" s="68"/>
      <c r="K448" s="68"/>
      <c r="L448" s="45"/>
      <c r="M448" s="39"/>
      <c r="O448" s="39"/>
      <c r="P448" s="39"/>
      <c r="Q448" s="39"/>
      <c r="R448" s="39"/>
      <c r="S448" s="39"/>
      <c r="T448" s="39"/>
      <c r="U448" s="39"/>
      <c r="V448" s="39"/>
      <c r="W448" s="39"/>
      <c r="X448" s="39"/>
      <c r="Y448" s="39"/>
      <c r="Z448" s="39"/>
      <c r="AA448" s="39"/>
      <c r="AB448" s="39"/>
      <c r="AC448" s="39"/>
      <c r="AD448" s="39"/>
      <c r="AE448" s="39"/>
    </row>
  </sheetData>
  <sheetProtection sheet="1" autoFilter="0" formatColumns="0" formatRows="0" objects="1" scenarios="1" spinCount="100000" saltValue="QnoE+CvnQFVRcf0jGwUh9iz+hPQ18pDSK72dsWeaqBS28MW0xMRDI+Y9NQqAJeieHUgcJYRanioCRjJZP1+dpA==" hashValue="kPLmuZ+qZxlPcPlWmHMfU9OGQ4wYmteFvhNEMFVxA64mNZNteQzpknePiN+RCDHk/mIV+NcUFTwCg4/hL91K8w==" algorithmName="SHA-512" password="CC35"/>
  <autoFilter ref="C123:K44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7"/>
      <c r="C3" s="138"/>
      <c r="D3" s="138"/>
      <c r="E3" s="138"/>
      <c r="F3" s="138"/>
      <c r="G3" s="138"/>
      <c r="H3" s="138"/>
      <c r="I3" s="138"/>
      <c r="J3" s="138"/>
      <c r="K3" s="138"/>
      <c r="L3" s="21"/>
      <c r="AT3" s="18" t="s">
        <v>85</v>
      </c>
    </row>
    <row r="4" s="1" customFormat="1" ht="24.96" customHeight="1">
      <c r="B4" s="21"/>
      <c r="D4" s="139" t="s">
        <v>102</v>
      </c>
      <c r="L4" s="21"/>
      <c r="M4" s="140" t="s">
        <v>10</v>
      </c>
      <c r="AT4" s="18" t="s">
        <v>4</v>
      </c>
    </row>
    <row r="5" s="1" customFormat="1" ht="6.96" customHeight="1">
      <c r="B5" s="21"/>
      <c r="L5" s="21"/>
    </row>
    <row r="6" s="1" customFormat="1" ht="12" customHeight="1">
      <c r="B6" s="21"/>
      <c r="D6" s="141" t="s">
        <v>16</v>
      </c>
      <c r="L6" s="21"/>
    </row>
    <row r="7" s="1" customFormat="1" ht="16.5" customHeight="1">
      <c r="B7" s="21"/>
      <c r="E7" s="142" t="str">
        <f>'Rekapitulace stavby'!K6</f>
        <v>Vodovod Otradov</v>
      </c>
      <c r="F7" s="141"/>
      <c r="G7" s="141"/>
      <c r="H7" s="141"/>
      <c r="L7" s="21"/>
    </row>
    <row r="8" s="2" customFormat="1" ht="12" customHeight="1">
      <c r="A8" s="39"/>
      <c r="B8" s="45"/>
      <c r="C8" s="39"/>
      <c r="D8" s="141" t="s">
        <v>103</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43" t="s">
        <v>2165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41" t="s">
        <v>18</v>
      </c>
      <c r="E11" s="39"/>
      <c r="F11" s="144" t="s">
        <v>1</v>
      </c>
      <c r="G11" s="39"/>
      <c r="H11" s="39"/>
      <c r="I11" s="141" t="s">
        <v>19</v>
      </c>
      <c r="J11" s="144" t="s">
        <v>1</v>
      </c>
      <c r="K11" s="39"/>
      <c r="L11" s="64"/>
      <c r="S11" s="39"/>
      <c r="T11" s="39"/>
      <c r="U11" s="39"/>
      <c r="V11" s="39"/>
      <c r="W11" s="39"/>
      <c r="X11" s="39"/>
      <c r="Y11" s="39"/>
      <c r="Z11" s="39"/>
      <c r="AA11" s="39"/>
      <c r="AB11" s="39"/>
      <c r="AC11" s="39"/>
      <c r="AD11" s="39"/>
      <c r="AE11" s="39"/>
    </row>
    <row r="12" s="2" customFormat="1" ht="12" customHeight="1">
      <c r="A12" s="39"/>
      <c r="B12" s="45"/>
      <c r="C12" s="39"/>
      <c r="D12" s="141" t="s">
        <v>20</v>
      </c>
      <c r="E12" s="39"/>
      <c r="F12" s="144" t="s">
        <v>21</v>
      </c>
      <c r="G12" s="39"/>
      <c r="H12" s="39"/>
      <c r="I12" s="141" t="s">
        <v>22</v>
      </c>
      <c r="J12" s="145" t="str">
        <f>'Rekapitulace stavby'!AN8</f>
        <v>19. 3. 2024</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41" t="s">
        <v>24</v>
      </c>
      <c r="E14" s="39"/>
      <c r="F14" s="39"/>
      <c r="G14" s="39"/>
      <c r="H14" s="39"/>
      <c r="I14" s="141" t="s">
        <v>25</v>
      </c>
      <c r="J14" s="144"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4" t="str">
        <f>IF('Rekapitulace stavby'!E11="","",'Rekapitulace stavby'!E11)</f>
        <v xml:space="preserve"> </v>
      </c>
      <c r="F15" s="39"/>
      <c r="G15" s="39"/>
      <c r="H15" s="39"/>
      <c r="I15" s="141" t="s">
        <v>27</v>
      </c>
      <c r="J15" s="144"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41" t="s">
        <v>28</v>
      </c>
      <c r="E17" s="39"/>
      <c r="F17" s="39"/>
      <c r="G17" s="39"/>
      <c r="H17" s="39"/>
      <c r="I17" s="14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4"/>
      <c r="G18" s="144"/>
      <c r="H18" s="144"/>
      <c r="I18" s="14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41" t="s">
        <v>30</v>
      </c>
      <c r="E20" s="39"/>
      <c r="F20" s="39"/>
      <c r="G20" s="39"/>
      <c r="H20" s="39"/>
      <c r="I20" s="141" t="s">
        <v>25</v>
      </c>
      <c r="J20" s="144"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4" t="s">
        <v>31</v>
      </c>
      <c r="F21" s="39"/>
      <c r="G21" s="39"/>
      <c r="H21" s="39"/>
      <c r="I21" s="141" t="s">
        <v>27</v>
      </c>
      <c r="J21" s="144"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41" t="s">
        <v>33</v>
      </c>
      <c r="E23" s="39"/>
      <c r="F23" s="39"/>
      <c r="G23" s="39"/>
      <c r="H23" s="39"/>
      <c r="I23" s="141" t="s">
        <v>25</v>
      </c>
      <c r="J23" s="144"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4" t="str">
        <f>IF('Rekapitulace stavby'!E20="","",'Rekapitulace stavby'!E20)</f>
        <v xml:space="preserve"> </v>
      </c>
      <c r="F24" s="39"/>
      <c r="G24" s="39"/>
      <c r="H24" s="39"/>
      <c r="I24" s="141" t="s">
        <v>27</v>
      </c>
      <c r="J24" s="144"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41" t="s">
        <v>34</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s="2" customFormat="1" ht="25.44" customHeight="1">
      <c r="A30" s="39"/>
      <c r="B30" s="45"/>
      <c r="C30" s="39"/>
      <c r="D30" s="151" t="s">
        <v>35</v>
      </c>
      <c r="E30" s="39"/>
      <c r="F30" s="39"/>
      <c r="G30" s="39"/>
      <c r="H30" s="39"/>
      <c r="I30" s="39"/>
      <c r="J30" s="152">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s="2" customFormat="1" ht="14.4" customHeight="1">
      <c r="A32" s="39"/>
      <c r="B32" s="45"/>
      <c r="C32" s="39"/>
      <c r="D32" s="39"/>
      <c r="E32" s="39"/>
      <c r="F32" s="153" t="s">
        <v>37</v>
      </c>
      <c r="G32" s="39"/>
      <c r="H32" s="39"/>
      <c r="I32" s="153" t="s">
        <v>36</v>
      </c>
      <c r="J32" s="153" t="s">
        <v>38</v>
      </c>
      <c r="K32" s="39"/>
      <c r="L32" s="64"/>
      <c r="S32" s="39"/>
      <c r="T32" s="39"/>
      <c r="U32" s="39"/>
      <c r="V32" s="39"/>
      <c r="W32" s="39"/>
      <c r="X32" s="39"/>
      <c r="Y32" s="39"/>
      <c r="Z32" s="39"/>
      <c r="AA32" s="39"/>
      <c r="AB32" s="39"/>
      <c r="AC32" s="39"/>
      <c r="AD32" s="39"/>
      <c r="AE32" s="39"/>
    </row>
    <row r="33" s="2" customFormat="1" ht="14.4" customHeight="1">
      <c r="A33" s="39"/>
      <c r="B33" s="45"/>
      <c r="C33" s="39"/>
      <c r="D33" s="154" t="s">
        <v>39</v>
      </c>
      <c r="E33" s="141" t="s">
        <v>40</v>
      </c>
      <c r="F33" s="155">
        <f>ROUND((SUM(BE117:BE208)),  2)</f>
        <v>0</v>
      </c>
      <c r="G33" s="39"/>
      <c r="H33" s="39"/>
      <c r="I33" s="156">
        <v>0.20999999999999999</v>
      </c>
      <c r="J33" s="155">
        <f>ROUND(((SUM(BE117:BE208))*I33),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1" t="s">
        <v>41</v>
      </c>
      <c r="F34" s="155">
        <f>ROUND((SUM(BF117:BF208)),  2)</f>
        <v>0</v>
      </c>
      <c r="G34" s="39"/>
      <c r="H34" s="39"/>
      <c r="I34" s="156">
        <v>0.12</v>
      </c>
      <c r="J34" s="155">
        <f>ROUND(((SUM(BF117:BF208))*I34),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42</v>
      </c>
      <c r="F35" s="155">
        <f>ROUND((SUM(BG117:BG208)),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43</v>
      </c>
      <c r="F36" s="155">
        <f>ROUND((SUM(BH117:BH208)),  2)</f>
        <v>0</v>
      </c>
      <c r="G36" s="39"/>
      <c r="H36" s="39"/>
      <c r="I36" s="156">
        <v>0.12</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44</v>
      </c>
      <c r="F37" s="155">
        <f>ROUND((SUM(BI117:BI208)),  2)</f>
        <v>0</v>
      </c>
      <c r="G37" s="39"/>
      <c r="H37" s="39"/>
      <c r="I37" s="156">
        <v>0</v>
      </c>
      <c r="J37" s="155">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57"/>
      <c r="D39" s="158" t="s">
        <v>45</v>
      </c>
      <c r="E39" s="159"/>
      <c r="F39" s="159"/>
      <c r="G39" s="160" t="s">
        <v>46</v>
      </c>
      <c r="H39" s="161" t="s">
        <v>47</v>
      </c>
      <c r="I39" s="159"/>
      <c r="J39" s="162">
        <f>SUM(J30:J37)</f>
        <v>0</v>
      </c>
      <c r="K39" s="163"/>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64" t="s">
        <v>48</v>
      </c>
      <c r="E50" s="165"/>
      <c r="F50" s="165"/>
      <c r="G50" s="164" t="s">
        <v>49</v>
      </c>
      <c r="H50" s="165"/>
      <c r="I50" s="165"/>
      <c r="J50" s="165"/>
      <c r="K50" s="165"/>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66" t="s">
        <v>50</v>
      </c>
      <c r="E61" s="167"/>
      <c r="F61" s="168" t="s">
        <v>51</v>
      </c>
      <c r="G61" s="166" t="s">
        <v>50</v>
      </c>
      <c r="H61" s="167"/>
      <c r="I61" s="167"/>
      <c r="J61" s="169" t="s">
        <v>51</v>
      </c>
      <c r="K61" s="167"/>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64" t="s">
        <v>52</v>
      </c>
      <c r="E65" s="170"/>
      <c r="F65" s="170"/>
      <c r="G65" s="164" t="s">
        <v>53</v>
      </c>
      <c r="H65" s="170"/>
      <c r="I65" s="170"/>
      <c r="J65" s="170"/>
      <c r="K65" s="17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66" t="s">
        <v>50</v>
      </c>
      <c r="E76" s="167"/>
      <c r="F76" s="168" t="s">
        <v>51</v>
      </c>
      <c r="G76" s="166" t="s">
        <v>50</v>
      </c>
      <c r="H76" s="167"/>
      <c r="I76" s="167"/>
      <c r="J76" s="169" t="s">
        <v>51</v>
      </c>
      <c r="K76" s="167"/>
      <c r="L76" s="64"/>
      <c r="S76" s="39"/>
      <c r="T76" s="39"/>
      <c r="U76" s="39"/>
      <c r="V76" s="39"/>
      <c r="W76" s="39"/>
      <c r="X76" s="39"/>
      <c r="Y76" s="39"/>
      <c r="Z76" s="39"/>
      <c r="AA76" s="39"/>
      <c r="AB76" s="39"/>
      <c r="AC76" s="39"/>
      <c r="AD76" s="39"/>
      <c r="AE76" s="39"/>
    </row>
    <row r="77"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4" t="s">
        <v>105</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Vodovod Otradov</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103</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a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Otradov</v>
      </c>
      <c r="G89" s="41"/>
      <c r="H89" s="41"/>
      <c r="I89" s="33" t="s">
        <v>22</v>
      </c>
      <c r="J89" s="80" t="str">
        <f>IF(J12="","",J12)</f>
        <v>19. 3. 2024</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3" t="s">
        <v>24</v>
      </c>
      <c r="D91" s="41"/>
      <c r="E91" s="41"/>
      <c r="F91" s="28" t="str">
        <f>E15</f>
        <v xml:space="preserve"> </v>
      </c>
      <c r="G91" s="41"/>
      <c r="H91" s="41"/>
      <c r="I91" s="33" t="s">
        <v>30</v>
      </c>
      <c r="J91" s="37" t="str">
        <f>E21</f>
        <v>VS Chrudim, a.s., Novoměstská 625, 53701 Chrudim</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106</v>
      </c>
      <c r="D94" s="177"/>
      <c r="E94" s="177"/>
      <c r="F94" s="177"/>
      <c r="G94" s="177"/>
      <c r="H94" s="177"/>
      <c r="I94" s="177"/>
      <c r="J94" s="178" t="s">
        <v>107</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108</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109</v>
      </c>
    </row>
    <row r="97" s="9" customFormat="1" ht="24.96" customHeight="1">
      <c r="A97" s="9"/>
      <c r="B97" s="180"/>
      <c r="C97" s="181"/>
      <c r="D97" s="182" t="s">
        <v>2166</v>
      </c>
      <c r="E97" s="183"/>
      <c r="F97" s="183"/>
      <c r="G97" s="183"/>
      <c r="H97" s="183"/>
      <c r="I97" s="183"/>
      <c r="J97" s="184">
        <f>J118</f>
        <v>0</v>
      </c>
      <c r="K97" s="181"/>
      <c r="L97" s="185"/>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118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75" t="str">
        <f>E7</f>
        <v>Vodovod Otradov</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103</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VRN - Vedlejší a rozpočtové náklady</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Otradov</v>
      </c>
      <c r="G111" s="41"/>
      <c r="H111" s="41"/>
      <c r="I111" s="33" t="s">
        <v>22</v>
      </c>
      <c r="J111" s="80" t="str">
        <f>IF(J12="","",J12)</f>
        <v>19. 3. 2024</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40.05" customHeight="1">
      <c r="A113" s="39"/>
      <c r="B113" s="40"/>
      <c r="C113" s="33" t="s">
        <v>24</v>
      </c>
      <c r="D113" s="41"/>
      <c r="E113" s="41"/>
      <c r="F113" s="28" t="str">
        <f>E15</f>
        <v xml:space="preserve"> </v>
      </c>
      <c r="G113" s="41"/>
      <c r="H113" s="41"/>
      <c r="I113" s="33" t="s">
        <v>30</v>
      </c>
      <c r="J113" s="37" t="str">
        <f>E21</f>
        <v>VS Chrudim, a.s., Novoměstská 625, 53701 Chrudim</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192"/>
      <c r="B116" s="193"/>
      <c r="C116" s="194" t="s">
        <v>119</v>
      </c>
      <c r="D116" s="195" t="s">
        <v>60</v>
      </c>
      <c r="E116" s="195" t="s">
        <v>56</v>
      </c>
      <c r="F116" s="195" t="s">
        <v>57</v>
      </c>
      <c r="G116" s="195" t="s">
        <v>120</v>
      </c>
      <c r="H116" s="195" t="s">
        <v>121</v>
      </c>
      <c r="I116" s="195" t="s">
        <v>122</v>
      </c>
      <c r="J116" s="196" t="s">
        <v>107</v>
      </c>
      <c r="K116" s="197" t="s">
        <v>123</v>
      </c>
      <c r="L116" s="198"/>
      <c r="M116" s="101" t="s">
        <v>1</v>
      </c>
      <c r="N116" s="102" t="s">
        <v>39</v>
      </c>
      <c r="O116" s="102" t="s">
        <v>124</v>
      </c>
      <c r="P116" s="102" t="s">
        <v>125</v>
      </c>
      <c r="Q116" s="102" t="s">
        <v>126</v>
      </c>
      <c r="R116" s="102" t="s">
        <v>127</v>
      </c>
      <c r="S116" s="102" t="s">
        <v>128</v>
      </c>
      <c r="T116" s="103" t="s">
        <v>129</v>
      </c>
      <c r="U116" s="192"/>
      <c r="V116" s="192"/>
      <c r="W116" s="192"/>
      <c r="X116" s="192"/>
      <c r="Y116" s="192"/>
      <c r="Z116" s="192"/>
      <c r="AA116" s="192"/>
      <c r="AB116" s="192"/>
      <c r="AC116" s="192"/>
      <c r="AD116" s="192"/>
      <c r="AE116" s="192"/>
    </row>
    <row r="117" s="2" customFormat="1" ht="22.8" customHeight="1">
      <c r="A117" s="39"/>
      <c r="B117" s="40"/>
      <c r="C117" s="108" t="s">
        <v>130</v>
      </c>
      <c r="D117" s="41"/>
      <c r="E117" s="41"/>
      <c r="F117" s="41"/>
      <c r="G117" s="41"/>
      <c r="H117" s="41"/>
      <c r="I117" s="41"/>
      <c r="J117" s="199">
        <f>BK117</f>
        <v>0</v>
      </c>
      <c r="K117" s="41"/>
      <c r="L117" s="45"/>
      <c r="M117" s="104"/>
      <c r="N117" s="200"/>
      <c r="O117" s="105"/>
      <c r="P117" s="201">
        <f>P118</f>
        <v>0</v>
      </c>
      <c r="Q117" s="105"/>
      <c r="R117" s="201">
        <f>R118</f>
        <v>0</v>
      </c>
      <c r="S117" s="105"/>
      <c r="T117" s="202">
        <f>T118</f>
        <v>0</v>
      </c>
      <c r="U117" s="39"/>
      <c r="V117" s="39"/>
      <c r="W117" s="39"/>
      <c r="X117" s="39"/>
      <c r="Y117" s="39"/>
      <c r="Z117" s="39"/>
      <c r="AA117" s="39"/>
      <c r="AB117" s="39"/>
      <c r="AC117" s="39"/>
      <c r="AD117" s="39"/>
      <c r="AE117" s="39"/>
      <c r="AT117" s="18" t="s">
        <v>74</v>
      </c>
      <c r="AU117" s="18" t="s">
        <v>109</v>
      </c>
      <c r="BK117" s="203">
        <f>BK118</f>
        <v>0</v>
      </c>
    </row>
    <row r="118" s="12" customFormat="1" ht="25.92" customHeight="1">
      <c r="A118" s="12"/>
      <c r="B118" s="204"/>
      <c r="C118" s="205"/>
      <c r="D118" s="206" t="s">
        <v>74</v>
      </c>
      <c r="E118" s="207" t="s">
        <v>98</v>
      </c>
      <c r="F118" s="207" t="s">
        <v>2167</v>
      </c>
      <c r="G118" s="205"/>
      <c r="H118" s="205"/>
      <c r="I118" s="208"/>
      <c r="J118" s="209">
        <f>BK118</f>
        <v>0</v>
      </c>
      <c r="K118" s="205"/>
      <c r="L118" s="210"/>
      <c r="M118" s="211"/>
      <c r="N118" s="212"/>
      <c r="O118" s="212"/>
      <c r="P118" s="213">
        <f>SUM(P119:P208)</f>
        <v>0</v>
      </c>
      <c r="Q118" s="212"/>
      <c r="R118" s="213">
        <f>SUM(R119:R208)</f>
        <v>0</v>
      </c>
      <c r="S118" s="212"/>
      <c r="T118" s="214">
        <f>SUM(T119:T208)</f>
        <v>0</v>
      </c>
      <c r="U118" s="12"/>
      <c r="V118" s="12"/>
      <c r="W118" s="12"/>
      <c r="X118" s="12"/>
      <c r="Y118" s="12"/>
      <c r="Z118" s="12"/>
      <c r="AA118" s="12"/>
      <c r="AB118" s="12"/>
      <c r="AC118" s="12"/>
      <c r="AD118" s="12"/>
      <c r="AE118" s="12"/>
      <c r="AR118" s="215" t="s">
        <v>167</v>
      </c>
      <c r="AT118" s="216" t="s">
        <v>74</v>
      </c>
      <c r="AU118" s="216" t="s">
        <v>75</v>
      </c>
      <c r="AY118" s="215" t="s">
        <v>133</v>
      </c>
      <c r="BK118" s="217">
        <f>SUM(BK119:BK208)</f>
        <v>0</v>
      </c>
    </row>
    <row r="119" s="2" customFormat="1" ht="16.5" customHeight="1">
      <c r="A119" s="39"/>
      <c r="B119" s="40"/>
      <c r="C119" s="220" t="s">
        <v>83</v>
      </c>
      <c r="D119" s="220" t="s">
        <v>135</v>
      </c>
      <c r="E119" s="221" t="s">
        <v>83</v>
      </c>
      <c r="F119" s="222" t="s">
        <v>2168</v>
      </c>
      <c r="G119" s="223" t="s">
        <v>519</v>
      </c>
      <c r="H119" s="224">
        <v>1</v>
      </c>
      <c r="I119" s="225"/>
      <c r="J119" s="226">
        <f>ROUND(I119*H119,2)</f>
        <v>0</v>
      </c>
      <c r="K119" s="227"/>
      <c r="L119" s="45"/>
      <c r="M119" s="228" t="s">
        <v>1</v>
      </c>
      <c r="N119" s="229" t="s">
        <v>40</v>
      </c>
      <c r="O119" s="92"/>
      <c r="P119" s="230">
        <f>O119*H119</f>
        <v>0</v>
      </c>
      <c r="Q119" s="230">
        <v>0</v>
      </c>
      <c r="R119" s="230">
        <f>Q119*H119</f>
        <v>0</v>
      </c>
      <c r="S119" s="230">
        <v>0</v>
      </c>
      <c r="T119" s="231">
        <f>S119*H119</f>
        <v>0</v>
      </c>
      <c r="U119" s="39"/>
      <c r="V119" s="39"/>
      <c r="W119" s="39"/>
      <c r="X119" s="39"/>
      <c r="Y119" s="39"/>
      <c r="Z119" s="39"/>
      <c r="AA119" s="39"/>
      <c r="AB119" s="39"/>
      <c r="AC119" s="39"/>
      <c r="AD119" s="39"/>
      <c r="AE119" s="39"/>
      <c r="AR119" s="232" t="s">
        <v>139</v>
      </c>
      <c r="AT119" s="232" t="s">
        <v>135</v>
      </c>
      <c r="AU119" s="232" t="s">
        <v>83</v>
      </c>
      <c r="AY119" s="18" t="s">
        <v>133</v>
      </c>
      <c r="BE119" s="233">
        <f>IF(N119="základní",J119,0)</f>
        <v>0</v>
      </c>
      <c r="BF119" s="233">
        <f>IF(N119="snížená",J119,0)</f>
        <v>0</v>
      </c>
      <c r="BG119" s="233">
        <f>IF(N119="zákl. přenesená",J119,0)</f>
        <v>0</v>
      </c>
      <c r="BH119" s="233">
        <f>IF(N119="sníž. přenesená",J119,0)</f>
        <v>0</v>
      </c>
      <c r="BI119" s="233">
        <f>IF(N119="nulová",J119,0)</f>
        <v>0</v>
      </c>
      <c r="BJ119" s="18" t="s">
        <v>83</v>
      </c>
      <c r="BK119" s="233">
        <f>ROUND(I119*H119,2)</f>
        <v>0</v>
      </c>
      <c r="BL119" s="18" t="s">
        <v>139</v>
      </c>
      <c r="BM119" s="232" t="s">
        <v>2169</v>
      </c>
    </row>
    <row r="120" s="13" customFormat="1">
      <c r="A120" s="13"/>
      <c r="B120" s="234"/>
      <c r="C120" s="235"/>
      <c r="D120" s="236" t="s">
        <v>141</v>
      </c>
      <c r="E120" s="237" t="s">
        <v>1</v>
      </c>
      <c r="F120" s="238" t="s">
        <v>2170</v>
      </c>
      <c r="G120" s="235"/>
      <c r="H120" s="237" t="s">
        <v>1</v>
      </c>
      <c r="I120" s="239"/>
      <c r="J120" s="235"/>
      <c r="K120" s="235"/>
      <c r="L120" s="240"/>
      <c r="M120" s="241"/>
      <c r="N120" s="242"/>
      <c r="O120" s="242"/>
      <c r="P120" s="242"/>
      <c r="Q120" s="242"/>
      <c r="R120" s="242"/>
      <c r="S120" s="242"/>
      <c r="T120" s="243"/>
      <c r="U120" s="13"/>
      <c r="V120" s="13"/>
      <c r="W120" s="13"/>
      <c r="X120" s="13"/>
      <c r="Y120" s="13"/>
      <c r="Z120" s="13"/>
      <c r="AA120" s="13"/>
      <c r="AB120" s="13"/>
      <c r="AC120" s="13"/>
      <c r="AD120" s="13"/>
      <c r="AE120" s="13"/>
      <c r="AT120" s="244" t="s">
        <v>141</v>
      </c>
      <c r="AU120" s="244" t="s">
        <v>83</v>
      </c>
      <c r="AV120" s="13" t="s">
        <v>83</v>
      </c>
      <c r="AW120" s="13" t="s">
        <v>32</v>
      </c>
      <c r="AX120" s="13" t="s">
        <v>75</v>
      </c>
      <c r="AY120" s="244" t="s">
        <v>133</v>
      </c>
    </row>
    <row r="121" s="14" customFormat="1">
      <c r="A121" s="14"/>
      <c r="B121" s="245"/>
      <c r="C121" s="246"/>
      <c r="D121" s="236" t="s">
        <v>141</v>
      </c>
      <c r="E121" s="247" t="s">
        <v>1</v>
      </c>
      <c r="F121" s="248" t="s">
        <v>83</v>
      </c>
      <c r="G121" s="246"/>
      <c r="H121" s="249">
        <v>1</v>
      </c>
      <c r="I121" s="250"/>
      <c r="J121" s="246"/>
      <c r="K121" s="246"/>
      <c r="L121" s="251"/>
      <c r="M121" s="252"/>
      <c r="N121" s="253"/>
      <c r="O121" s="253"/>
      <c r="P121" s="253"/>
      <c r="Q121" s="253"/>
      <c r="R121" s="253"/>
      <c r="S121" s="253"/>
      <c r="T121" s="254"/>
      <c r="U121" s="14"/>
      <c r="V121" s="14"/>
      <c r="W121" s="14"/>
      <c r="X121" s="14"/>
      <c r="Y121" s="14"/>
      <c r="Z121" s="14"/>
      <c r="AA121" s="14"/>
      <c r="AB121" s="14"/>
      <c r="AC121" s="14"/>
      <c r="AD121" s="14"/>
      <c r="AE121" s="14"/>
      <c r="AT121" s="255" t="s">
        <v>141</v>
      </c>
      <c r="AU121" s="255" t="s">
        <v>83</v>
      </c>
      <c r="AV121" s="14" t="s">
        <v>85</v>
      </c>
      <c r="AW121" s="14" t="s">
        <v>32</v>
      </c>
      <c r="AX121" s="14" t="s">
        <v>83</v>
      </c>
      <c r="AY121" s="255" t="s">
        <v>133</v>
      </c>
    </row>
    <row r="122" s="2" customFormat="1" ht="21.75" customHeight="1">
      <c r="A122" s="39"/>
      <c r="B122" s="40"/>
      <c r="C122" s="220" t="s">
        <v>85</v>
      </c>
      <c r="D122" s="220" t="s">
        <v>135</v>
      </c>
      <c r="E122" s="221" t="s">
        <v>85</v>
      </c>
      <c r="F122" s="222" t="s">
        <v>2171</v>
      </c>
      <c r="G122" s="223" t="s">
        <v>2172</v>
      </c>
      <c r="H122" s="224">
        <v>1</v>
      </c>
      <c r="I122" s="225"/>
      <c r="J122" s="226">
        <f>ROUND(I122*H122,2)</f>
        <v>0</v>
      </c>
      <c r="K122" s="227"/>
      <c r="L122" s="45"/>
      <c r="M122" s="228" t="s">
        <v>1</v>
      </c>
      <c r="N122" s="229" t="s">
        <v>40</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139</v>
      </c>
      <c r="AT122" s="232" t="s">
        <v>135</v>
      </c>
      <c r="AU122" s="232" t="s">
        <v>83</v>
      </c>
      <c r="AY122" s="18" t="s">
        <v>133</v>
      </c>
      <c r="BE122" s="233">
        <f>IF(N122="základní",J122,0)</f>
        <v>0</v>
      </c>
      <c r="BF122" s="233">
        <f>IF(N122="snížená",J122,0)</f>
        <v>0</v>
      </c>
      <c r="BG122" s="233">
        <f>IF(N122="zákl. přenesená",J122,0)</f>
        <v>0</v>
      </c>
      <c r="BH122" s="233">
        <f>IF(N122="sníž. přenesená",J122,0)</f>
        <v>0</v>
      </c>
      <c r="BI122" s="233">
        <f>IF(N122="nulová",J122,0)</f>
        <v>0</v>
      </c>
      <c r="BJ122" s="18" t="s">
        <v>83</v>
      </c>
      <c r="BK122" s="233">
        <f>ROUND(I122*H122,2)</f>
        <v>0</v>
      </c>
      <c r="BL122" s="18" t="s">
        <v>139</v>
      </c>
      <c r="BM122" s="232" t="s">
        <v>2173</v>
      </c>
    </row>
    <row r="123" s="13" customFormat="1">
      <c r="A123" s="13"/>
      <c r="B123" s="234"/>
      <c r="C123" s="235"/>
      <c r="D123" s="236" t="s">
        <v>141</v>
      </c>
      <c r="E123" s="237" t="s">
        <v>1</v>
      </c>
      <c r="F123" s="238" t="s">
        <v>2174</v>
      </c>
      <c r="G123" s="235"/>
      <c r="H123" s="237" t="s">
        <v>1</v>
      </c>
      <c r="I123" s="239"/>
      <c r="J123" s="235"/>
      <c r="K123" s="235"/>
      <c r="L123" s="240"/>
      <c r="M123" s="241"/>
      <c r="N123" s="242"/>
      <c r="O123" s="242"/>
      <c r="P123" s="242"/>
      <c r="Q123" s="242"/>
      <c r="R123" s="242"/>
      <c r="S123" s="242"/>
      <c r="T123" s="243"/>
      <c r="U123" s="13"/>
      <c r="V123" s="13"/>
      <c r="W123" s="13"/>
      <c r="X123" s="13"/>
      <c r="Y123" s="13"/>
      <c r="Z123" s="13"/>
      <c r="AA123" s="13"/>
      <c r="AB123" s="13"/>
      <c r="AC123" s="13"/>
      <c r="AD123" s="13"/>
      <c r="AE123" s="13"/>
      <c r="AT123" s="244" t="s">
        <v>141</v>
      </c>
      <c r="AU123" s="244" t="s">
        <v>83</v>
      </c>
      <c r="AV123" s="13" t="s">
        <v>83</v>
      </c>
      <c r="AW123" s="13" t="s">
        <v>32</v>
      </c>
      <c r="AX123" s="13" t="s">
        <v>75</v>
      </c>
      <c r="AY123" s="244" t="s">
        <v>133</v>
      </c>
    </row>
    <row r="124" s="13" customFormat="1">
      <c r="A124" s="13"/>
      <c r="B124" s="234"/>
      <c r="C124" s="235"/>
      <c r="D124" s="236" t="s">
        <v>141</v>
      </c>
      <c r="E124" s="237" t="s">
        <v>1</v>
      </c>
      <c r="F124" s="238" t="s">
        <v>2175</v>
      </c>
      <c r="G124" s="235"/>
      <c r="H124" s="237" t="s">
        <v>1</v>
      </c>
      <c r="I124" s="239"/>
      <c r="J124" s="235"/>
      <c r="K124" s="235"/>
      <c r="L124" s="240"/>
      <c r="M124" s="241"/>
      <c r="N124" s="242"/>
      <c r="O124" s="242"/>
      <c r="P124" s="242"/>
      <c r="Q124" s="242"/>
      <c r="R124" s="242"/>
      <c r="S124" s="242"/>
      <c r="T124" s="243"/>
      <c r="U124" s="13"/>
      <c r="V124" s="13"/>
      <c r="W124" s="13"/>
      <c r="X124" s="13"/>
      <c r="Y124" s="13"/>
      <c r="Z124" s="13"/>
      <c r="AA124" s="13"/>
      <c r="AB124" s="13"/>
      <c r="AC124" s="13"/>
      <c r="AD124" s="13"/>
      <c r="AE124" s="13"/>
      <c r="AT124" s="244" t="s">
        <v>141</v>
      </c>
      <c r="AU124" s="244" t="s">
        <v>83</v>
      </c>
      <c r="AV124" s="13" t="s">
        <v>83</v>
      </c>
      <c r="AW124" s="13" t="s">
        <v>32</v>
      </c>
      <c r="AX124" s="13" t="s">
        <v>75</v>
      </c>
      <c r="AY124" s="244" t="s">
        <v>133</v>
      </c>
    </row>
    <row r="125" s="13" customFormat="1">
      <c r="A125" s="13"/>
      <c r="B125" s="234"/>
      <c r="C125" s="235"/>
      <c r="D125" s="236" t="s">
        <v>141</v>
      </c>
      <c r="E125" s="237" t="s">
        <v>1</v>
      </c>
      <c r="F125" s="238" t="s">
        <v>2176</v>
      </c>
      <c r="G125" s="235"/>
      <c r="H125" s="237" t="s">
        <v>1</v>
      </c>
      <c r="I125" s="239"/>
      <c r="J125" s="235"/>
      <c r="K125" s="235"/>
      <c r="L125" s="240"/>
      <c r="M125" s="241"/>
      <c r="N125" s="242"/>
      <c r="O125" s="242"/>
      <c r="P125" s="242"/>
      <c r="Q125" s="242"/>
      <c r="R125" s="242"/>
      <c r="S125" s="242"/>
      <c r="T125" s="243"/>
      <c r="U125" s="13"/>
      <c r="V125" s="13"/>
      <c r="W125" s="13"/>
      <c r="X125" s="13"/>
      <c r="Y125" s="13"/>
      <c r="Z125" s="13"/>
      <c r="AA125" s="13"/>
      <c r="AB125" s="13"/>
      <c r="AC125" s="13"/>
      <c r="AD125" s="13"/>
      <c r="AE125" s="13"/>
      <c r="AT125" s="244" t="s">
        <v>141</v>
      </c>
      <c r="AU125" s="244" t="s">
        <v>83</v>
      </c>
      <c r="AV125" s="13" t="s">
        <v>83</v>
      </c>
      <c r="AW125" s="13" t="s">
        <v>32</v>
      </c>
      <c r="AX125" s="13" t="s">
        <v>75</v>
      </c>
      <c r="AY125" s="244" t="s">
        <v>133</v>
      </c>
    </row>
    <row r="126" s="13" customFormat="1">
      <c r="A126" s="13"/>
      <c r="B126" s="234"/>
      <c r="C126" s="235"/>
      <c r="D126" s="236" t="s">
        <v>141</v>
      </c>
      <c r="E126" s="237" t="s">
        <v>1</v>
      </c>
      <c r="F126" s="238" t="s">
        <v>2177</v>
      </c>
      <c r="G126" s="235"/>
      <c r="H126" s="237" t="s">
        <v>1</v>
      </c>
      <c r="I126" s="239"/>
      <c r="J126" s="235"/>
      <c r="K126" s="235"/>
      <c r="L126" s="240"/>
      <c r="M126" s="241"/>
      <c r="N126" s="242"/>
      <c r="O126" s="242"/>
      <c r="P126" s="242"/>
      <c r="Q126" s="242"/>
      <c r="R126" s="242"/>
      <c r="S126" s="242"/>
      <c r="T126" s="243"/>
      <c r="U126" s="13"/>
      <c r="V126" s="13"/>
      <c r="W126" s="13"/>
      <c r="X126" s="13"/>
      <c r="Y126" s="13"/>
      <c r="Z126" s="13"/>
      <c r="AA126" s="13"/>
      <c r="AB126" s="13"/>
      <c r="AC126" s="13"/>
      <c r="AD126" s="13"/>
      <c r="AE126" s="13"/>
      <c r="AT126" s="244" t="s">
        <v>141</v>
      </c>
      <c r="AU126" s="244" t="s">
        <v>83</v>
      </c>
      <c r="AV126" s="13" t="s">
        <v>83</v>
      </c>
      <c r="AW126" s="13" t="s">
        <v>32</v>
      </c>
      <c r="AX126" s="13" t="s">
        <v>75</v>
      </c>
      <c r="AY126" s="244" t="s">
        <v>133</v>
      </c>
    </row>
    <row r="127" s="13" customFormat="1">
      <c r="A127" s="13"/>
      <c r="B127" s="234"/>
      <c r="C127" s="235"/>
      <c r="D127" s="236" t="s">
        <v>141</v>
      </c>
      <c r="E127" s="237" t="s">
        <v>1</v>
      </c>
      <c r="F127" s="238" t="s">
        <v>2178</v>
      </c>
      <c r="G127" s="235"/>
      <c r="H127" s="237" t="s">
        <v>1</v>
      </c>
      <c r="I127" s="239"/>
      <c r="J127" s="235"/>
      <c r="K127" s="235"/>
      <c r="L127" s="240"/>
      <c r="M127" s="241"/>
      <c r="N127" s="242"/>
      <c r="O127" s="242"/>
      <c r="P127" s="242"/>
      <c r="Q127" s="242"/>
      <c r="R127" s="242"/>
      <c r="S127" s="242"/>
      <c r="T127" s="243"/>
      <c r="U127" s="13"/>
      <c r="V127" s="13"/>
      <c r="W127" s="13"/>
      <c r="X127" s="13"/>
      <c r="Y127" s="13"/>
      <c r="Z127" s="13"/>
      <c r="AA127" s="13"/>
      <c r="AB127" s="13"/>
      <c r="AC127" s="13"/>
      <c r="AD127" s="13"/>
      <c r="AE127" s="13"/>
      <c r="AT127" s="244" t="s">
        <v>141</v>
      </c>
      <c r="AU127" s="244" t="s">
        <v>83</v>
      </c>
      <c r="AV127" s="13" t="s">
        <v>83</v>
      </c>
      <c r="AW127" s="13" t="s">
        <v>32</v>
      </c>
      <c r="AX127" s="13" t="s">
        <v>75</v>
      </c>
      <c r="AY127" s="244" t="s">
        <v>133</v>
      </c>
    </row>
    <row r="128" s="13" customFormat="1">
      <c r="A128" s="13"/>
      <c r="B128" s="234"/>
      <c r="C128" s="235"/>
      <c r="D128" s="236" t="s">
        <v>141</v>
      </c>
      <c r="E128" s="237" t="s">
        <v>1</v>
      </c>
      <c r="F128" s="238" t="s">
        <v>2179</v>
      </c>
      <c r="G128" s="235"/>
      <c r="H128" s="237" t="s">
        <v>1</v>
      </c>
      <c r="I128" s="239"/>
      <c r="J128" s="235"/>
      <c r="K128" s="235"/>
      <c r="L128" s="240"/>
      <c r="M128" s="241"/>
      <c r="N128" s="242"/>
      <c r="O128" s="242"/>
      <c r="P128" s="242"/>
      <c r="Q128" s="242"/>
      <c r="R128" s="242"/>
      <c r="S128" s="242"/>
      <c r="T128" s="243"/>
      <c r="U128" s="13"/>
      <c r="V128" s="13"/>
      <c r="W128" s="13"/>
      <c r="X128" s="13"/>
      <c r="Y128" s="13"/>
      <c r="Z128" s="13"/>
      <c r="AA128" s="13"/>
      <c r="AB128" s="13"/>
      <c r="AC128" s="13"/>
      <c r="AD128" s="13"/>
      <c r="AE128" s="13"/>
      <c r="AT128" s="244" t="s">
        <v>141</v>
      </c>
      <c r="AU128" s="244" t="s">
        <v>83</v>
      </c>
      <c r="AV128" s="13" t="s">
        <v>83</v>
      </c>
      <c r="AW128" s="13" t="s">
        <v>32</v>
      </c>
      <c r="AX128" s="13" t="s">
        <v>75</v>
      </c>
      <c r="AY128" s="244" t="s">
        <v>133</v>
      </c>
    </row>
    <row r="129" s="13" customFormat="1">
      <c r="A129" s="13"/>
      <c r="B129" s="234"/>
      <c r="C129" s="235"/>
      <c r="D129" s="236" t="s">
        <v>141</v>
      </c>
      <c r="E129" s="237" t="s">
        <v>1</v>
      </c>
      <c r="F129" s="238" t="s">
        <v>2180</v>
      </c>
      <c r="G129" s="235"/>
      <c r="H129" s="237" t="s">
        <v>1</v>
      </c>
      <c r="I129" s="239"/>
      <c r="J129" s="235"/>
      <c r="K129" s="235"/>
      <c r="L129" s="240"/>
      <c r="M129" s="241"/>
      <c r="N129" s="242"/>
      <c r="O129" s="242"/>
      <c r="P129" s="242"/>
      <c r="Q129" s="242"/>
      <c r="R129" s="242"/>
      <c r="S129" s="242"/>
      <c r="T129" s="243"/>
      <c r="U129" s="13"/>
      <c r="V129" s="13"/>
      <c r="W129" s="13"/>
      <c r="X129" s="13"/>
      <c r="Y129" s="13"/>
      <c r="Z129" s="13"/>
      <c r="AA129" s="13"/>
      <c r="AB129" s="13"/>
      <c r="AC129" s="13"/>
      <c r="AD129" s="13"/>
      <c r="AE129" s="13"/>
      <c r="AT129" s="244" t="s">
        <v>141</v>
      </c>
      <c r="AU129" s="244" t="s">
        <v>83</v>
      </c>
      <c r="AV129" s="13" t="s">
        <v>83</v>
      </c>
      <c r="AW129" s="13" t="s">
        <v>32</v>
      </c>
      <c r="AX129" s="13" t="s">
        <v>75</v>
      </c>
      <c r="AY129" s="244" t="s">
        <v>133</v>
      </c>
    </row>
    <row r="130" s="14" customFormat="1">
      <c r="A130" s="14"/>
      <c r="B130" s="245"/>
      <c r="C130" s="246"/>
      <c r="D130" s="236" t="s">
        <v>141</v>
      </c>
      <c r="E130" s="247" t="s">
        <v>1</v>
      </c>
      <c r="F130" s="248" t="s">
        <v>83</v>
      </c>
      <c r="G130" s="246"/>
      <c r="H130" s="249">
        <v>1</v>
      </c>
      <c r="I130" s="250"/>
      <c r="J130" s="246"/>
      <c r="K130" s="246"/>
      <c r="L130" s="251"/>
      <c r="M130" s="252"/>
      <c r="N130" s="253"/>
      <c r="O130" s="253"/>
      <c r="P130" s="253"/>
      <c r="Q130" s="253"/>
      <c r="R130" s="253"/>
      <c r="S130" s="253"/>
      <c r="T130" s="254"/>
      <c r="U130" s="14"/>
      <c r="V130" s="14"/>
      <c r="W130" s="14"/>
      <c r="X130" s="14"/>
      <c r="Y130" s="14"/>
      <c r="Z130" s="14"/>
      <c r="AA130" s="14"/>
      <c r="AB130" s="14"/>
      <c r="AC130" s="14"/>
      <c r="AD130" s="14"/>
      <c r="AE130" s="14"/>
      <c r="AT130" s="255" t="s">
        <v>141</v>
      </c>
      <c r="AU130" s="255" t="s">
        <v>83</v>
      </c>
      <c r="AV130" s="14" t="s">
        <v>85</v>
      </c>
      <c r="AW130" s="14" t="s">
        <v>32</v>
      </c>
      <c r="AX130" s="14" t="s">
        <v>83</v>
      </c>
      <c r="AY130" s="255" t="s">
        <v>133</v>
      </c>
    </row>
    <row r="131" s="2" customFormat="1" ht="16.5" customHeight="1">
      <c r="A131" s="39"/>
      <c r="B131" s="40"/>
      <c r="C131" s="220" t="s">
        <v>153</v>
      </c>
      <c r="D131" s="220" t="s">
        <v>135</v>
      </c>
      <c r="E131" s="221" t="s">
        <v>153</v>
      </c>
      <c r="F131" s="222" t="s">
        <v>2181</v>
      </c>
      <c r="G131" s="223" t="s">
        <v>2172</v>
      </c>
      <c r="H131" s="224">
        <v>1</v>
      </c>
      <c r="I131" s="225"/>
      <c r="J131" s="226">
        <f>ROUND(I131*H131,2)</f>
        <v>0</v>
      </c>
      <c r="K131" s="227"/>
      <c r="L131" s="45"/>
      <c r="M131" s="228" t="s">
        <v>1</v>
      </c>
      <c r="N131" s="229" t="s">
        <v>40</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139</v>
      </c>
      <c r="AT131" s="232" t="s">
        <v>135</v>
      </c>
      <c r="AU131" s="232" t="s">
        <v>83</v>
      </c>
      <c r="AY131" s="18" t="s">
        <v>133</v>
      </c>
      <c r="BE131" s="233">
        <f>IF(N131="základní",J131,0)</f>
        <v>0</v>
      </c>
      <c r="BF131" s="233">
        <f>IF(N131="snížená",J131,0)</f>
        <v>0</v>
      </c>
      <c r="BG131" s="233">
        <f>IF(N131="zákl. přenesená",J131,0)</f>
        <v>0</v>
      </c>
      <c r="BH131" s="233">
        <f>IF(N131="sníž. přenesená",J131,0)</f>
        <v>0</v>
      </c>
      <c r="BI131" s="233">
        <f>IF(N131="nulová",J131,0)</f>
        <v>0</v>
      </c>
      <c r="BJ131" s="18" t="s">
        <v>83</v>
      </c>
      <c r="BK131" s="233">
        <f>ROUND(I131*H131,2)</f>
        <v>0</v>
      </c>
      <c r="BL131" s="18" t="s">
        <v>139</v>
      </c>
      <c r="BM131" s="232" t="s">
        <v>2182</v>
      </c>
    </row>
    <row r="132" s="13" customFormat="1">
      <c r="A132" s="13"/>
      <c r="B132" s="234"/>
      <c r="C132" s="235"/>
      <c r="D132" s="236" t="s">
        <v>141</v>
      </c>
      <c r="E132" s="237" t="s">
        <v>1</v>
      </c>
      <c r="F132" s="238" t="s">
        <v>2183</v>
      </c>
      <c r="G132" s="235"/>
      <c r="H132" s="237" t="s">
        <v>1</v>
      </c>
      <c r="I132" s="239"/>
      <c r="J132" s="235"/>
      <c r="K132" s="235"/>
      <c r="L132" s="240"/>
      <c r="M132" s="241"/>
      <c r="N132" s="242"/>
      <c r="O132" s="242"/>
      <c r="P132" s="242"/>
      <c r="Q132" s="242"/>
      <c r="R132" s="242"/>
      <c r="S132" s="242"/>
      <c r="T132" s="243"/>
      <c r="U132" s="13"/>
      <c r="V132" s="13"/>
      <c r="W132" s="13"/>
      <c r="X132" s="13"/>
      <c r="Y132" s="13"/>
      <c r="Z132" s="13"/>
      <c r="AA132" s="13"/>
      <c r="AB132" s="13"/>
      <c r="AC132" s="13"/>
      <c r="AD132" s="13"/>
      <c r="AE132" s="13"/>
      <c r="AT132" s="244" t="s">
        <v>141</v>
      </c>
      <c r="AU132" s="244" t="s">
        <v>83</v>
      </c>
      <c r="AV132" s="13" t="s">
        <v>83</v>
      </c>
      <c r="AW132" s="13" t="s">
        <v>32</v>
      </c>
      <c r="AX132" s="13" t="s">
        <v>75</v>
      </c>
      <c r="AY132" s="244" t="s">
        <v>133</v>
      </c>
    </row>
    <row r="133" s="13" customFormat="1">
      <c r="A133" s="13"/>
      <c r="B133" s="234"/>
      <c r="C133" s="235"/>
      <c r="D133" s="236" t="s">
        <v>141</v>
      </c>
      <c r="E133" s="237" t="s">
        <v>1</v>
      </c>
      <c r="F133" s="238" t="s">
        <v>2184</v>
      </c>
      <c r="G133" s="235"/>
      <c r="H133" s="237" t="s">
        <v>1</v>
      </c>
      <c r="I133" s="239"/>
      <c r="J133" s="235"/>
      <c r="K133" s="235"/>
      <c r="L133" s="240"/>
      <c r="M133" s="241"/>
      <c r="N133" s="242"/>
      <c r="O133" s="242"/>
      <c r="P133" s="242"/>
      <c r="Q133" s="242"/>
      <c r="R133" s="242"/>
      <c r="S133" s="242"/>
      <c r="T133" s="243"/>
      <c r="U133" s="13"/>
      <c r="V133" s="13"/>
      <c r="W133" s="13"/>
      <c r="X133" s="13"/>
      <c r="Y133" s="13"/>
      <c r="Z133" s="13"/>
      <c r="AA133" s="13"/>
      <c r="AB133" s="13"/>
      <c r="AC133" s="13"/>
      <c r="AD133" s="13"/>
      <c r="AE133" s="13"/>
      <c r="AT133" s="244" t="s">
        <v>141</v>
      </c>
      <c r="AU133" s="244" t="s">
        <v>83</v>
      </c>
      <c r="AV133" s="13" t="s">
        <v>83</v>
      </c>
      <c r="AW133" s="13" t="s">
        <v>32</v>
      </c>
      <c r="AX133" s="13" t="s">
        <v>75</v>
      </c>
      <c r="AY133" s="244" t="s">
        <v>133</v>
      </c>
    </row>
    <row r="134" s="13" customFormat="1">
      <c r="A134" s="13"/>
      <c r="B134" s="234"/>
      <c r="C134" s="235"/>
      <c r="D134" s="236" t="s">
        <v>141</v>
      </c>
      <c r="E134" s="237" t="s">
        <v>1</v>
      </c>
      <c r="F134" s="238" t="s">
        <v>2185</v>
      </c>
      <c r="G134" s="235"/>
      <c r="H134" s="237" t="s">
        <v>1</v>
      </c>
      <c r="I134" s="239"/>
      <c r="J134" s="235"/>
      <c r="K134" s="235"/>
      <c r="L134" s="240"/>
      <c r="M134" s="241"/>
      <c r="N134" s="242"/>
      <c r="O134" s="242"/>
      <c r="P134" s="242"/>
      <c r="Q134" s="242"/>
      <c r="R134" s="242"/>
      <c r="S134" s="242"/>
      <c r="T134" s="243"/>
      <c r="U134" s="13"/>
      <c r="V134" s="13"/>
      <c r="W134" s="13"/>
      <c r="X134" s="13"/>
      <c r="Y134" s="13"/>
      <c r="Z134" s="13"/>
      <c r="AA134" s="13"/>
      <c r="AB134" s="13"/>
      <c r="AC134" s="13"/>
      <c r="AD134" s="13"/>
      <c r="AE134" s="13"/>
      <c r="AT134" s="244" t="s">
        <v>141</v>
      </c>
      <c r="AU134" s="244" t="s">
        <v>83</v>
      </c>
      <c r="AV134" s="13" t="s">
        <v>83</v>
      </c>
      <c r="AW134" s="13" t="s">
        <v>32</v>
      </c>
      <c r="AX134" s="13" t="s">
        <v>75</v>
      </c>
      <c r="AY134" s="244" t="s">
        <v>133</v>
      </c>
    </row>
    <row r="135" s="13" customFormat="1">
      <c r="A135" s="13"/>
      <c r="B135" s="234"/>
      <c r="C135" s="235"/>
      <c r="D135" s="236" t="s">
        <v>141</v>
      </c>
      <c r="E135" s="237" t="s">
        <v>1</v>
      </c>
      <c r="F135" s="238" t="s">
        <v>2186</v>
      </c>
      <c r="G135" s="235"/>
      <c r="H135" s="237" t="s">
        <v>1</v>
      </c>
      <c r="I135" s="239"/>
      <c r="J135" s="235"/>
      <c r="K135" s="235"/>
      <c r="L135" s="240"/>
      <c r="M135" s="241"/>
      <c r="N135" s="242"/>
      <c r="O135" s="242"/>
      <c r="P135" s="242"/>
      <c r="Q135" s="242"/>
      <c r="R135" s="242"/>
      <c r="S135" s="242"/>
      <c r="T135" s="243"/>
      <c r="U135" s="13"/>
      <c r="V135" s="13"/>
      <c r="W135" s="13"/>
      <c r="X135" s="13"/>
      <c r="Y135" s="13"/>
      <c r="Z135" s="13"/>
      <c r="AA135" s="13"/>
      <c r="AB135" s="13"/>
      <c r="AC135" s="13"/>
      <c r="AD135" s="13"/>
      <c r="AE135" s="13"/>
      <c r="AT135" s="244" t="s">
        <v>141</v>
      </c>
      <c r="AU135" s="244" t="s">
        <v>83</v>
      </c>
      <c r="AV135" s="13" t="s">
        <v>83</v>
      </c>
      <c r="AW135" s="13" t="s">
        <v>32</v>
      </c>
      <c r="AX135" s="13" t="s">
        <v>75</v>
      </c>
      <c r="AY135" s="244" t="s">
        <v>133</v>
      </c>
    </row>
    <row r="136" s="13" customFormat="1">
      <c r="A136" s="13"/>
      <c r="B136" s="234"/>
      <c r="C136" s="235"/>
      <c r="D136" s="236" t="s">
        <v>141</v>
      </c>
      <c r="E136" s="237" t="s">
        <v>1</v>
      </c>
      <c r="F136" s="238" t="s">
        <v>2187</v>
      </c>
      <c r="G136" s="235"/>
      <c r="H136" s="237" t="s">
        <v>1</v>
      </c>
      <c r="I136" s="239"/>
      <c r="J136" s="235"/>
      <c r="K136" s="235"/>
      <c r="L136" s="240"/>
      <c r="M136" s="241"/>
      <c r="N136" s="242"/>
      <c r="O136" s="242"/>
      <c r="P136" s="242"/>
      <c r="Q136" s="242"/>
      <c r="R136" s="242"/>
      <c r="S136" s="242"/>
      <c r="T136" s="243"/>
      <c r="U136" s="13"/>
      <c r="V136" s="13"/>
      <c r="W136" s="13"/>
      <c r="X136" s="13"/>
      <c r="Y136" s="13"/>
      <c r="Z136" s="13"/>
      <c r="AA136" s="13"/>
      <c r="AB136" s="13"/>
      <c r="AC136" s="13"/>
      <c r="AD136" s="13"/>
      <c r="AE136" s="13"/>
      <c r="AT136" s="244" t="s">
        <v>141</v>
      </c>
      <c r="AU136" s="244" t="s">
        <v>83</v>
      </c>
      <c r="AV136" s="13" t="s">
        <v>83</v>
      </c>
      <c r="AW136" s="13" t="s">
        <v>32</v>
      </c>
      <c r="AX136" s="13" t="s">
        <v>75</v>
      </c>
      <c r="AY136" s="244" t="s">
        <v>133</v>
      </c>
    </row>
    <row r="137" s="13" customFormat="1">
      <c r="A137" s="13"/>
      <c r="B137" s="234"/>
      <c r="C137" s="235"/>
      <c r="D137" s="236" t="s">
        <v>141</v>
      </c>
      <c r="E137" s="237" t="s">
        <v>1</v>
      </c>
      <c r="F137" s="238" t="s">
        <v>2188</v>
      </c>
      <c r="G137" s="235"/>
      <c r="H137" s="237" t="s">
        <v>1</v>
      </c>
      <c r="I137" s="239"/>
      <c r="J137" s="235"/>
      <c r="K137" s="235"/>
      <c r="L137" s="240"/>
      <c r="M137" s="241"/>
      <c r="N137" s="242"/>
      <c r="O137" s="242"/>
      <c r="P137" s="242"/>
      <c r="Q137" s="242"/>
      <c r="R137" s="242"/>
      <c r="S137" s="242"/>
      <c r="T137" s="243"/>
      <c r="U137" s="13"/>
      <c r="V137" s="13"/>
      <c r="W137" s="13"/>
      <c r="X137" s="13"/>
      <c r="Y137" s="13"/>
      <c r="Z137" s="13"/>
      <c r="AA137" s="13"/>
      <c r="AB137" s="13"/>
      <c r="AC137" s="13"/>
      <c r="AD137" s="13"/>
      <c r="AE137" s="13"/>
      <c r="AT137" s="244" t="s">
        <v>141</v>
      </c>
      <c r="AU137" s="244" t="s">
        <v>83</v>
      </c>
      <c r="AV137" s="13" t="s">
        <v>83</v>
      </c>
      <c r="AW137" s="13" t="s">
        <v>32</v>
      </c>
      <c r="AX137" s="13" t="s">
        <v>75</v>
      </c>
      <c r="AY137" s="244" t="s">
        <v>133</v>
      </c>
    </row>
    <row r="138" s="13" customFormat="1">
      <c r="A138" s="13"/>
      <c r="B138" s="234"/>
      <c r="C138" s="235"/>
      <c r="D138" s="236" t="s">
        <v>141</v>
      </c>
      <c r="E138" s="237" t="s">
        <v>1</v>
      </c>
      <c r="F138" s="238" t="s">
        <v>2189</v>
      </c>
      <c r="G138" s="235"/>
      <c r="H138" s="237" t="s">
        <v>1</v>
      </c>
      <c r="I138" s="239"/>
      <c r="J138" s="235"/>
      <c r="K138" s="235"/>
      <c r="L138" s="240"/>
      <c r="M138" s="241"/>
      <c r="N138" s="242"/>
      <c r="O138" s="242"/>
      <c r="P138" s="242"/>
      <c r="Q138" s="242"/>
      <c r="R138" s="242"/>
      <c r="S138" s="242"/>
      <c r="T138" s="243"/>
      <c r="U138" s="13"/>
      <c r="V138" s="13"/>
      <c r="W138" s="13"/>
      <c r="X138" s="13"/>
      <c r="Y138" s="13"/>
      <c r="Z138" s="13"/>
      <c r="AA138" s="13"/>
      <c r="AB138" s="13"/>
      <c r="AC138" s="13"/>
      <c r="AD138" s="13"/>
      <c r="AE138" s="13"/>
      <c r="AT138" s="244" t="s">
        <v>141</v>
      </c>
      <c r="AU138" s="244" t="s">
        <v>83</v>
      </c>
      <c r="AV138" s="13" t="s">
        <v>83</v>
      </c>
      <c r="AW138" s="13" t="s">
        <v>32</v>
      </c>
      <c r="AX138" s="13" t="s">
        <v>75</v>
      </c>
      <c r="AY138" s="244" t="s">
        <v>133</v>
      </c>
    </row>
    <row r="139" s="14" customFormat="1">
      <c r="A139" s="14"/>
      <c r="B139" s="245"/>
      <c r="C139" s="246"/>
      <c r="D139" s="236" t="s">
        <v>141</v>
      </c>
      <c r="E139" s="247" t="s">
        <v>1</v>
      </c>
      <c r="F139" s="248" t="s">
        <v>83</v>
      </c>
      <c r="G139" s="246"/>
      <c r="H139" s="249">
        <v>1</v>
      </c>
      <c r="I139" s="250"/>
      <c r="J139" s="246"/>
      <c r="K139" s="246"/>
      <c r="L139" s="251"/>
      <c r="M139" s="252"/>
      <c r="N139" s="253"/>
      <c r="O139" s="253"/>
      <c r="P139" s="253"/>
      <c r="Q139" s="253"/>
      <c r="R139" s="253"/>
      <c r="S139" s="253"/>
      <c r="T139" s="254"/>
      <c r="U139" s="14"/>
      <c r="V139" s="14"/>
      <c r="W139" s="14"/>
      <c r="X139" s="14"/>
      <c r="Y139" s="14"/>
      <c r="Z139" s="14"/>
      <c r="AA139" s="14"/>
      <c r="AB139" s="14"/>
      <c r="AC139" s="14"/>
      <c r="AD139" s="14"/>
      <c r="AE139" s="14"/>
      <c r="AT139" s="255" t="s">
        <v>141</v>
      </c>
      <c r="AU139" s="255" t="s">
        <v>83</v>
      </c>
      <c r="AV139" s="14" t="s">
        <v>85</v>
      </c>
      <c r="AW139" s="14" t="s">
        <v>32</v>
      </c>
      <c r="AX139" s="14" t="s">
        <v>83</v>
      </c>
      <c r="AY139" s="255" t="s">
        <v>133</v>
      </c>
    </row>
    <row r="140" s="2" customFormat="1" ht="24.15" customHeight="1">
      <c r="A140" s="39"/>
      <c r="B140" s="40"/>
      <c r="C140" s="220" t="s">
        <v>139</v>
      </c>
      <c r="D140" s="220" t="s">
        <v>135</v>
      </c>
      <c r="E140" s="221" t="s">
        <v>139</v>
      </c>
      <c r="F140" s="222" t="s">
        <v>2190</v>
      </c>
      <c r="G140" s="223" t="s">
        <v>2172</v>
      </c>
      <c r="H140" s="224">
        <v>1</v>
      </c>
      <c r="I140" s="225"/>
      <c r="J140" s="226">
        <f>ROUND(I140*H140,2)</f>
        <v>0</v>
      </c>
      <c r="K140" s="227"/>
      <c r="L140" s="45"/>
      <c r="M140" s="228" t="s">
        <v>1</v>
      </c>
      <c r="N140" s="229" t="s">
        <v>40</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139</v>
      </c>
      <c r="AT140" s="232" t="s">
        <v>135</v>
      </c>
      <c r="AU140" s="232" t="s">
        <v>83</v>
      </c>
      <c r="AY140" s="18" t="s">
        <v>133</v>
      </c>
      <c r="BE140" s="233">
        <f>IF(N140="základní",J140,0)</f>
        <v>0</v>
      </c>
      <c r="BF140" s="233">
        <f>IF(N140="snížená",J140,0)</f>
        <v>0</v>
      </c>
      <c r="BG140" s="233">
        <f>IF(N140="zákl. přenesená",J140,0)</f>
        <v>0</v>
      </c>
      <c r="BH140" s="233">
        <f>IF(N140="sníž. přenesená",J140,0)</f>
        <v>0</v>
      </c>
      <c r="BI140" s="233">
        <f>IF(N140="nulová",J140,0)</f>
        <v>0</v>
      </c>
      <c r="BJ140" s="18" t="s">
        <v>83</v>
      </c>
      <c r="BK140" s="233">
        <f>ROUND(I140*H140,2)</f>
        <v>0</v>
      </c>
      <c r="BL140" s="18" t="s">
        <v>139</v>
      </c>
      <c r="BM140" s="232" t="s">
        <v>2191</v>
      </c>
    </row>
    <row r="141" s="13" customFormat="1">
      <c r="A141" s="13"/>
      <c r="B141" s="234"/>
      <c r="C141" s="235"/>
      <c r="D141" s="236" t="s">
        <v>141</v>
      </c>
      <c r="E141" s="237" t="s">
        <v>1</v>
      </c>
      <c r="F141" s="238" t="s">
        <v>2192</v>
      </c>
      <c r="G141" s="235"/>
      <c r="H141" s="237" t="s">
        <v>1</v>
      </c>
      <c r="I141" s="239"/>
      <c r="J141" s="235"/>
      <c r="K141" s="235"/>
      <c r="L141" s="240"/>
      <c r="M141" s="241"/>
      <c r="N141" s="242"/>
      <c r="O141" s="242"/>
      <c r="P141" s="242"/>
      <c r="Q141" s="242"/>
      <c r="R141" s="242"/>
      <c r="S141" s="242"/>
      <c r="T141" s="243"/>
      <c r="U141" s="13"/>
      <c r="V141" s="13"/>
      <c r="W141" s="13"/>
      <c r="X141" s="13"/>
      <c r="Y141" s="13"/>
      <c r="Z141" s="13"/>
      <c r="AA141" s="13"/>
      <c r="AB141" s="13"/>
      <c r="AC141" s="13"/>
      <c r="AD141" s="13"/>
      <c r="AE141" s="13"/>
      <c r="AT141" s="244" t="s">
        <v>141</v>
      </c>
      <c r="AU141" s="244" t="s">
        <v>83</v>
      </c>
      <c r="AV141" s="13" t="s">
        <v>83</v>
      </c>
      <c r="AW141" s="13" t="s">
        <v>32</v>
      </c>
      <c r="AX141" s="13" t="s">
        <v>75</v>
      </c>
      <c r="AY141" s="244" t="s">
        <v>133</v>
      </c>
    </row>
    <row r="142" s="14" customFormat="1">
      <c r="A142" s="14"/>
      <c r="B142" s="245"/>
      <c r="C142" s="246"/>
      <c r="D142" s="236" t="s">
        <v>141</v>
      </c>
      <c r="E142" s="247" t="s">
        <v>1</v>
      </c>
      <c r="F142" s="248" t="s">
        <v>83</v>
      </c>
      <c r="G142" s="246"/>
      <c r="H142" s="249">
        <v>1</v>
      </c>
      <c r="I142" s="250"/>
      <c r="J142" s="246"/>
      <c r="K142" s="246"/>
      <c r="L142" s="251"/>
      <c r="M142" s="252"/>
      <c r="N142" s="253"/>
      <c r="O142" s="253"/>
      <c r="P142" s="253"/>
      <c r="Q142" s="253"/>
      <c r="R142" s="253"/>
      <c r="S142" s="253"/>
      <c r="T142" s="254"/>
      <c r="U142" s="14"/>
      <c r="V142" s="14"/>
      <c r="W142" s="14"/>
      <c r="X142" s="14"/>
      <c r="Y142" s="14"/>
      <c r="Z142" s="14"/>
      <c r="AA142" s="14"/>
      <c r="AB142" s="14"/>
      <c r="AC142" s="14"/>
      <c r="AD142" s="14"/>
      <c r="AE142" s="14"/>
      <c r="AT142" s="255" t="s">
        <v>141</v>
      </c>
      <c r="AU142" s="255" t="s">
        <v>83</v>
      </c>
      <c r="AV142" s="14" t="s">
        <v>85</v>
      </c>
      <c r="AW142" s="14" t="s">
        <v>32</v>
      </c>
      <c r="AX142" s="14" t="s">
        <v>83</v>
      </c>
      <c r="AY142" s="255" t="s">
        <v>133</v>
      </c>
    </row>
    <row r="143" s="2" customFormat="1" ht="37.8" customHeight="1">
      <c r="A143" s="39"/>
      <c r="B143" s="40"/>
      <c r="C143" s="220" t="s">
        <v>167</v>
      </c>
      <c r="D143" s="220" t="s">
        <v>135</v>
      </c>
      <c r="E143" s="221" t="s">
        <v>167</v>
      </c>
      <c r="F143" s="222" t="s">
        <v>2193</v>
      </c>
      <c r="G143" s="223" t="s">
        <v>2172</v>
      </c>
      <c r="H143" s="224">
        <v>1</v>
      </c>
      <c r="I143" s="225"/>
      <c r="J143" s="226">
        <f>ROUND(I143*H143,2)</f>
        <v>0</v>
      </c>
      <c r="K143" s="227"/>
      <c r="L143" s="45"/>
      <c r="M143" s="228" t="s">
        <v>1</v>
      </c>
      <c r="N143" s="229" t="s">
        <v>40</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139</v>
      </c>
      <c r="AT143" s="232" t="s">
        <v>135</v>
      </c>
      <c r="AU143" s="232" t="s">
        <v>83</v>
      </c>
      <c r="AY143" s="18" t="s">
        <v>133</v>
      </c>
      <c r="BE143" s="233">
        <f>IF(N143="základní",J143,0)</f>
        <v>0</v>
      </c>
      <c r="BF143" s="233">
        <f>IF(N143="snížená",J143,0)</f>
        <v>0</v>
      </c>
      <c r="BG143" s="233">
        <f>IF(N143="zákl. přenesená",J143,0)</f>
        <v>0</v>
      </c>
      <c r="BH143" s="233">
        <f>IF(N143="sníž. přenesená",J143,0)</f>
        <v>0</v>
      </c>
      <c r="BI143" s="233">
        <f>IF(N143="nulová",J143,0)</f>
        <v>0</v>
      </c>
      <c r="BJ143" s="18" t="s">
        <v>83</v>
      </c>
      <c r="BK143" s="233">
        <f>ROUND(I143*H143,2)</f>
        <v>0</v>
      </c>
      <c r="BL143" s="18" t="s">
        <v>139</v>
      </c>
      <c r="BM143" s="232" t="s">
        <v>2194</v>
      </c>
    </row>
    <row r="144" s="13" customFormat="1">
      <c r="A144" s="13"/>
      <c r="B144" s="234"/>
      <c r="C144" s="235"/>
      <c r="D144" s="236" t="s">
        <v>141</v>
      </c>
      <c r="E144" s="237" t="s">
        <v>1</v>
      </c>
      <c r="F144" s="238" t="s">
        <v>2195</v>
      </c>
      <c r="G144" s="235"/>
      <c r="H144" s="237" t="s">
        <v>1</v>
      </c>
      <c r="I144" s="239"/>
      <c r="J144" s="235"/>
      <c r="K144" s="235"/>
      <c r="L144" s="240"/>
      <c r="M144" s="241"/>
      <c r="N144" s="242"/>
      <c r="O144" s="242"/>
      <c r="P144" s="242"/>
      <c r="Q144" s="242"/>
      <c r="R144" s="242"/>
      <c r="S144" s="242"/>
      <c r="T144" s="243"/>
      <c r="U144" s="13"/>
      <c r="V144" s="13"/>
      <c r="W144" s="13"/>
      <c r="X144" s="13"/>
      <c r="Y144" s="13"/>
      <c r="Z144" s="13"/>
      <c r="AA144" s="13"/>
      <c r="AB144" s="13"/>
      <c r="AC144" s="13"/>
      <c r="AD144" s="13"/>
      <c r="AE144" s="13"/>
      <c r="AT144" s="244" t="s">
        <v>141</v>
      </c>
      <c r="AU144" s="244" t="s">
        <v>83</v>
      </c>
      <c r="AV144" s="13" t="s">
        <v>83</v>
      </c>
      <c r="AW144" s="13" t="s">
        <v>32</v>
      </c>
      <c r="AX144" s="13" t="s">
        <v>75</v>
      </c>
      <c r="AY144" s="244" t="s">
        <v>133</v>
      </c>
    </row>
    <row r="145" s="13" customFormat="1">
      <c r="A145" s="13"/>
      <c r="B145" s="234"/>
      <c r="C145" s="235"/>
      <c r="D145" s="236" t="s">
        <v>141</v>
      </c>
      <c r="E145" s="237" t="s">
        <v>1</v>
      </c>
      <c r="F145" s="238" t="s">
        <v>2196</v>
      </c>
      <c r="G145" s="235"/>
      <c r="H145" s="237" t="s">
        <v>1</v>
      </c>
      <c r="I145" s="239"/>
      <c r="J145" s="235"/>
      <c r="K145" s="235"/>
      <c r="L145" s="240"/>
      <c r="M145" s="241"/>
      <c r="N145" s="242"/>
      <c r="O145" s="242"/>
      <c r="P145" s="242"/>
      <c r="Q145" s="242"/>
      <c r="R145" s="242"/>
      <c r="S145" s="242"/>
      <c r="T145" s="243"/>
      <c r="U145" s="13"/>
      <c r="V145" s="13"/>
      <c r="W145" s="13"/>
      <c r="X145" s="13"/>
      <c r="Y145" s="13"/>
      <c r="Z145" s="13"/>
      <c r="AA145" s="13"/>
      <c r="AB145" s="13"/>
      <c r="AC145" s="13"/>
      <c r="AD145" s="13"/>
      <c r="AE145" s="13"/>
      <c r="AT145" s="244" t="s">
        <v>141</v>
      </c>
      <c r="AU145" s="244" t="s">
        <v>83</v>
      </c>
      <c r="AV145" s="13" t="s">
        <v>83</v>
      </c>
      <c r="AW145" s="13" t="s">
        <v>32</v>
      </c>
      <c r="AX145" s="13" t="s">
        <v>75</v>
      </c>
      <c r="AY145" s="244" t="s">
        <v>133</v>
      </c>
    </row>
    <row r="146" s="13" customFormat="1">
      <c r="A146" s="13"/>
      <c r="B146" s="234"/>
      <c r="C146" s="235"/>
      <c r="D146" s="236" t="s">
        <v>141</v>
      </c>
      <c r="E146" s="237" t="s">
        <v>1</v>
      </c>
      <c r="F146" s="238" t="s">
        <v>2197</v>
      </c>
      <c r="G146" s="235"/>
      <c r="H146" s="237" t="s">
        <v>1</v>
      </c>
      <c r="I146" s="239"/>
      <c r="J146" s="235"/>
      <c r="K146" s="235"/>
      <c r="L146" s="240"/>
      <c r="M146" s="241"/>
      <c r="N146" s="242"/>
      <c r="O146" s="242"/>
      <c r="P146" s="242"/>
      <c r="Q146" s="242"/>
      <c r="R146" s="242"/>
      <c r="S146" s="242"/>
      <c r="T146" s="243"/>
      <c r="U146" s="13"/>
      <c r="V146" s="13"/>
      <c r="W146" s="13"/>
      <c r="X146" s="13"/>
      <c r="Y146" s="13"/>
      <c r="Z146" s="13"/>
      <c r="AA146" s="13"/>
      <c r="AB146" s="13"/>
      <c r="AC146" s="13"/>
      <c r="AD146" s="13"/>
      <c r="AE146" s="13"/>
      <c r="AT146" s="244" t="s">
        <v>141</v>
      </c>
      <c r="AU146" s="244" t="s">
        <v>83</v>
      </c>
      <c r="AV146" s="13" t="s">
        <v>83</v>
      </c>
      <c r="AW146" s="13" t="s">
        <v>32</v>
      </c>
      <c r="AX146" s="13" t="s">
        <v>75</v>
      </c>
      <c r="AY146" s="244" t="s">
        <v>133</v>
      </c>
    </row>
    <row r="147" s="14" customFormat="1">
      <c r="A147" s="14"/>
      <c r="B147" s="245"/>
      <c r="C147" s="246"/>
      <c r="D147" s="236" t="s">
        <v>141</v>
      </c>
      <c r="E147" s="247" t="s">
        <v>1</v>
      </c>
      <c r="F147" s="248" t="s">
        <v>83</v>
      </c>
      <c r="G147" s="246"/>
      <c r="H147" s="249">
        <v>1</v>
      </c>
      <c r="I147" s="250"/>
      <c r="J147" s="246"/>
      <c r="K147" s="246"/>
      <c r="L147" s="251"/>
      <c r="M147" s="252"/>
      <c r="N147" s="253"/>
      <c r="O147" s="253"/>
      <c r="P147" s="253"/>
      <c r="Q147" s="253"/>
      <c r="R147" s="253"/>
      <c r="S147" s="253"/>
      <c r="T147" s="254"/>
      <c r="U147" s="14"/>
      <c r="V147" s="14"/>
      <c r="W147" s="14"/>
      <c r="X147" s="14"/>
      <c r="Y147" s="14"/>
      <c r="Z147" s="14"/>
      <c r="AA147" s="14"/>
      <c r="AB147" s="14"/>
      <c r="AC147" s="14"/>
      <c r="AD147" s="14"/>
      <c r="AE147" s="14"/>
      <c r="AT147" s="255" t="s">
        <v>141</v>
      </c>
      <c r="AU147" s="255" t="s">
        <v>83</v>
      </c>
      <c r="AV147" s="14" t="s">
        <v>85</v>
      </c>
      <c r="AW147" s="14" t="s">
        <v>32</v>
      </c>
      <c r="AX147" s="14" t="s">
        <v>83</v>
      </c>
      <c r="AY147" s="255" t="s">
        <v>133</v>
      </c>
    </row>
    <row r="148" s="2" customFormat="1" ht="24.15" customHeight="1">
      <c r="A148" s="39"/>
      <c r="B148" s="40"/>
      <c r="C148" s="220" t="s">
        <v>173</v>
      </c>
      <c r="D148" s="220" t="s">
        <v>135</v>
      </c>
      <c r="E148" s="221" t="s">
        <v>173</v>
      </c>
      <c r="F148" s="222" t="s">
        <v>2198</v>
      </c>
      <c r="G148" s="223" t="s">
        <v>2172</v>
      </c>
      <c r="H148" s="224">
        <v>1</v>
      </c>
      <c r="I148" s="225"/>
      <c r="J148" s="226">
        <f>ROUND(I148*H148,2)</f>
        <v>0</v>
      </c>
      <c r="K148" s="227"/>
      <c r="L148" s="45"/>
      <c r="M148" s="228" t="s">
        <v>1</v>
      </c>
      <c r="N148" s="229" t="s">
        <v>40</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139</v>
      </c>
      <c r="AT148" s="232" t="s">
        <v>135</v>
      </c>
      <c r="AU148" s="232" t="s">
        <v>83</v>
      </c>
      <c r="AY148" s="18" t="s">
        <v>133</v>
      </c>
      <c r="BE148" s="233">
        <f>IF(N148="základní",J148,0)</f>
        <v>0</v>
      </c>
      <c r="BF148" s="233">
        <f>IF(N148="snížená",J148,0)</f>
        <v>0</v>
      </c>
      <c r="BG148" s="233">
        <f>IF(N148="zákl. přenesená",J148,0)</f>
        <v>0</v>
      </c>
      <c r="BH148" s="233">
        <f>IF(N148="sníž. přenesená",J148,0)</f>
        <v>0</v>
      </c>
      <c r="BI148" s="233">
        <f>IF(N148="nulová",J148,0)</f>
        <v>0</v>
      </c>
      <c r="BJ148" s="18" t="s">
        <v>83</v>
      </c>
      <c r="BK148" s="233">
        <f>ROUND(I148*H148,2)</f>
        <v>0</v>
      </c>
      <c r="BL148" s="18" t="s">
        <v>139</v>
      </c>
      <c r="BM148" s="232" t="s">
        <v>2199</v>
      </c>
    </row>
    <row r="149" s="14" customFormat="1">
      <c r="A149" s="14"/>
      <c r="B149" s="245"/>
      <c r="C149" s="246"/>
      <c r="D149" s="236" t="s">
        <v>141</v>
      </c>
      <c r="E149" s="247" t="s">
        <v>1</v>
      </c>
      <c r="F149" s="248" t="s">
        <v>83</v>
      </c>
      <c r="G149" s="246"/>
      <c r="H149" s="249">
        <v>1</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141</v>
      </c>
      <c r="AU149" s="255" t="s">
        <v>83</v>
      </c>
      <c r="AV149" s="14" t="s">
        <v>85</v>
      </c>
      <c r="AW149" s="14" t="s">
        <v>32</v>
      </c>
      <c r="AX149" s="14" t="s">
        <v>83</v>
      </c>
      <c r="AY149" s="255" t="s">
        <v>133</v>
      </c>
    </row>
    <row r="150" s="2" customFormat="1" ht="16.5" customHeight="1">
      <c r="A150" s="39"/>
      <c r="B150" s="40"/>
      <c r="C150" s="220" t="s">
        <v>181</v>
      </c>
      <c r="D150" s="220" t="s">
        <v>135</v>
      </c>
      <c r="E150" s="221" t="s">
        <v>181</v>
      </c>
      <c r="F150" s="222" t="s">
        <v>2200</v>
      </c>
      <c r="G150" s="223" t="s">
        <v>2172</v>
      </c>
      <c r="H150" s="224">
        <v>1</v>
      </c>
      <c r="I150" s="225"/>
      <c r="J150" s="226">
        <f>ROUND(I150*H150,2)</f>
        <v>0</v>
      </c>
      <c r="K150" s="227"/>
      <c r="L150" s="45"/>
      <c r="M150" s="228" t="s">
        <v>1</v>
      </c>
      <c r="N150" s="229" t="s">
        <v>40</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139</v>
      </c>
      <c r="AT150" s="232" t="s">
        <v>135</v>
      </c>
      <c r="AU150" s="232" t="s">
        <v>83</v>
      </c>
      <c r="AY150" s="18" t="s">
        <v>133</v>
      </c>
      <c r="BE150" s="233">
        <f>IF(N150="základní",J150,0)</f>
        <v>0</v>
      </c>
      <c r="BF150" s="233">
        <f>IF(N150="snížená",J150,0)</f>
        <v>0</v>
      </c>
      <c r="BG150" s="233">
        <f>IF(N150="zákl. přenesená",J150,0)</f>
        <v>0</v>
      </c>
      <c r="BH150" s="233">
        <f>IF(N150="sníž. přenesená",J150,0)</f>
        <v>0</v>
      </c>
      <c r="BI150" s="233">
        <f>IF(N150="nulová",J150,0)</f>
        <v>0</v>
      </c>
      <c r="BJ150" s="18" t="s">
        <v>83</v>
      </c>
      <c r="BK150" s="233">
        <f>ROUND(I150*H150,2)</f>
        <v>0</v>
      </c>
      <c r="BL150" s="18" t="s">
        <v>139</v>
      </c>
      <c r="BM150" s="232" t="s">
        <v>2201</v>
      </c>
    </row>
    <row r="151" s="13" customFormat="1">
      <c r="A151" s="13"/>
      <c r="B151" s="234"/>
      <c r="C151" s="235"/>
      <c r="D151" s="236" t="s">
        <v>141</v>
      </c>
      <c r="E151" s="237" t="s">
        <v>1</v>
      </c>
      <c r="F151" s="238" t="s">
        <v>2202</v>
      </c>
      <c r="G151" s="235"/>
      <c r="H151" s="237" t="s">
        <v>1</v>
      </c>
      <c r="I151" s="239"/>
      <c r="J151" s="235"/>
      <c r="K151" s="235"/>
      <c r="L151" s="240"/>
      <c r="M151" s="241"/>
      <c r="N151" s="242"/>
      <c r="O151" s="242"/>
      <c r="P151" s="242"/>
      <c r="Q151" s="242"/>
      <c r="R151" s="242"/>
      <c r="S151" s="242"/>
      <c r="T151" s="243"/>
      <c r="U151" s="13"/>
      <c r="V151" s="13"/>
      <c r="W151" s="13"/>
      <c r="X151" s="13"/>
      <c r="Y151" s="13"/>
      <c r="Z151" s="13"/>
      <c r="AA151" s="13"/>
      <c r="AB151" s="13"/>
      <c r="AC151" s="13"/>
      <c r="AD151" s="13"/>
      <c r="AE151" s="13"/>
      <c r="AT151" s="244" t="s">
        <v>141</v>
      </c>
      <c r="AU151" s="244" t="s">
        <v>83</v>
      </c>
      <c r="AV151" s="13" t="s">
        <v>83</v>
      </c>
      <c r="AW151" s="13" t="s">
        <v>32</v>
      </c>
      <c r="AX151" s="13" t="s">
        <v>75</v>
      </c>
      <c r="AY151" s="244" t="s">
        <v>133</v>
      </c>
    </row>
    <row r="152" s="14" customFormat="1">
      <c r="A152" s="14"/>
      <c r="B152" s="245"/>
      <c r="C152" s="246"/>
      <c r="D152" s="236" t="s">
        <v>141</v>
      </c>
      <c r="E152" s="247" t="s">
        <v>1</v>
      </c>
      <c r="F152" s="248" t="s">
        <v>83</v>
      </c>
      <c r="G152" s="246"/>
      <c r="H152" s="249">
        <v>1</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141</v>
      </c>
      <c r="AU152" s="255" t="s">
        <v>83</v>
      </c>
      <c r="AV152" s="14" t="s">
        <v>85</v>
      </c>
      <c r="AW152" s="14" t="s">
        <v>32</v>
      </c>
      <c r="AX152" s="14" t="s">
        <v>83</v>
      </c>
      <c r="AY152" s="255" t="s">
        <v>133</v>
      </c>
    </row>
    <row r="153" s="2" customFormat="1" ht="33" customHeight="1">
      <c r="A153" s="39"/>
      <c r="B153" s="40"/>
      <c r="C153" s="220" t="s">
        <v>187</v>
      </c>
      <c r="D153" s="220" t="s">
        <v>135</v>
      </c>
      <c r="E153" s="221" t="s">
        <v>187</v>
      </c>
      <c r="F153" s="222" t="s">
        <v>2203</v>
      </c>
      <c r="G153" s="223" t="s">
        <v>2172</v>
      </c>
      <c r="H153" s="224">
        <v>1</v>
      </c>
      <c r="I153" s="225"/>
      <c r="J153" s="226">
        <f>ROUND(I153*H153,2)</f>
        <v>0</v>
      </c>
      <c r="K153" s="227"/>
      <c r="L153" s="45"/>
      <c r="M153" s="228" t="s">
        <v>1</v>
      </c>
      <c r="N153" s="229" t="s">
        <v>40</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139</v>
      </c>
      <c r="AT153" s="232" t="s">
        <v>135</v>
      </c>
      <c r="AU153" s="232" t="s">
        <v>83</v>
      </c>
      <c r="AY153" s="18" t="s">
        <v>133</v>
      </c>
      <c r="BE153" s="233">
        <f>IF(N153="základní",J153,0)</f>
        <v>0</v>
      </c>
      <c r="BF153" s="233">
        <f>IF(N153="snížená",J153,0)</f>
        <v>0</v>
      </c>
      <c r="BG153" s="233">
        <f>IF(N153="zákl. přenesená",J153,0)</f>
        <v>0</v>
      </c>
      <c r="BH153" s="233">
        <f>IF(N153="sníž. přenesená",J153,0)</f>
        <v>0</v>
      </c>
      <c r="BI153" s="233">
        <f>IF(N153="nulová",J153,0)</f>
        <v>0</v>
      </c>
      <c r="BJ153" s="18" t="s">
        <v>83</v>
      </c>
      <c r="BK153" s="233">
        <f>ROUND(I153*H153,2)</f>
        <v>0</v>
      </c>
      <c r="BL153" s="18" t="s">
        <v>139</v>
      </c>
      <c r="BM153" s="232" t="s">
        <v>2204</v>
      </c>
    </row>
    <row r="154" s="13" customFormat="1">
      <c r="A154" s="13"/>
      <c r="B154" s="234"/>
      <c r="C154" s="235"/>
      <c r="D154" s="236" t="s">
        <v>141</v>
      </c>
      <c r="E154" s="237" t="s">
        <v>1</v>
      </c>
      <c r="F154" s="238" t="s">
        <v>2205</v>
      </c>
      <c r="G154" s="235"/>
      <c r="H154" s="237" t="s">
        <v>1</v>
      </c>
      <c r="I154" s="239"/>
      <c r="J154" s="235"/>
      <c r="K154" s="235"/>
      <c r="L154" s="240"/>
      <c r="M154" s="241"/>
      <c r="N154" s="242"/>
      <c r="O154" s="242"/>
      <c r="P154" s="242"/>
      <c r="Q154" s="242"/>
      <c r="R154" s="242"/>
      <c r="S154" s="242"/>
      <c r="T154" s="243"/>
      <c r="U154" s="13"/>
      <c r="V154" s="13"/>
      <c r="W154" s="13"/>
      <c r="X154" s="13"/>
      <c r="Y154" s="13"/>
      <c r="Z154" s="13"/>
      <c r="AA154" s="13"/>
      <c r="AB154" s="13"/>
      <c r="AC154" s="13"/>
      <c r="AD154" s="13"/>
      <c r="AE154" s="13"/>
      <c r="AT154" s="244" t="s">
        <v>141</v>
      </c>
      <c r="AU154" s="244" t="s">
        <v>83</v>
      </c>
      <c r="AV154" s="13" t="s">
        <v>83</v>
      </c>
      <c r="AW154" s="13" t="s">
        <v>32</v>
      </c>
      <c r="AX154" s="13" t="s">
        <v>75</v>
      </c>
      <c r="AY154" s="244" t="s">
        <v>133</v>
      </c>
    </row>
    <row r="155" s="14" customFormat="1">
      <c r="A155" s="14"/>
      <c r="B155" s="245"/>
      <c r="C155" s="246"/>
      <c r="D155" s="236" t="s">
        <v>141</v>
      </c>
      <c r="E155" s="247" t="s">
        <v>1</v>
      </c>
      <c r="F155" s="248" t="s">
        <v>83</v>
      </c>
      <c r="G155" s="246"/>
      <c r="H155" s="249">
        <v>1</v>
      </c>
      <c r="I155" s="250"/>
      <c r="J155" s="246"/>
      <c r="K155" s="246"/>
      <c r="L155" s="251"/>
      <c r="M155" s="252"/>
      <c r="N155" s="253"/>
      <c r="O155" s="253"/>
      <c r="P155" s="253"/>
      <c r="Q155" s="253"/>
      <c r="R155" s="253"/>
      <c r="S155" s="253"/>
      <c r="T155" s="254"/>
      <c r="U155" s="14"/>
      <c r="V155" s="14"/>
      <c r="W155" s="14"/>
      <c r="X155" s="14"/>
      <c r="Y155" s="14"/>
      <c r="Z155" s="14"/>
      <c r="AA155" s="14"/>
      <c r="AB155" s="14"/>
      <c r="AC155" s="14"/>
      <c r="AD155" s="14"/>
      <c r="AE155" s="14"/>
      <c r="AT155" s="255" t="s">
        <v>141</v>
      </c>
      <c r="AU155" s="255" t="s">
        <v>83</v>
      </c>
      <c r="AV155" s="14" t="s">
        <v>85</v>
      </c>
      <c r="AW155" s="14" t="s">
        <v>32</v>
      </c>
      <c r="AX155" s="14" t="s">
        <v>83</v>
      </c>
      <c r="AY155" s="255" t="s">
        <v>133</v>
      </c>
    </row>
    <row r="156" s="2" customFormat="1" ht="44.25" customHeight="1">
      <c r="A156" s="39"/>
      <c r="B156" s="40"/>
      <c r="C156" s="220" t="s">
        <v>194</v>
      </c>
      <c r="D156" s="220" t="s">
        <v>135</v>
      </c>
      <c r="E156" s="221" t="s">
        <v>194</v>
      </c>
      <c r="F156" s="222" t="s">
        <v>2206</v>
      </c>
      <c r="G156" s="223" t="s">
        <v>2172</v>
      </c>
      <c r="H156" s="224">
        <v>1</v>
      </c>
      <c r="I156" s="225"/>
      <c r="J156" s="226">
        <f>ROUND(I156*H156,2)</f>
        <v>0</v>
      </c>
      <c r="K156" s="227"/>
      <c r="L156" s="45"/>
      <c r="M156" s="228" t="s">
        <v>1</v>
      </c>
      <c r="N156" s="229" t="s">
        <v>40</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139</v>
      </c>
      <c r="AT156" s="232" t="s">
        <v>135</v>
      </c>
      <c r="AU156" s="232" t="s">
        <v>83</v>
      </c>
      <c r="AY156" s="18" t="s">
        <v>133</v>
      </c>
      <c r="BE156" s="233">
        <f>IF(N156="základní",J156,0)</f>
        <v>0</v>
      </c>
      <c r="BF156" s="233">
        <f>IF(N156="snížená",J156,0)</f>
        <v>0</v>
      </c>
      <c r="BG156" s="233">
        <f>IF(N156="zákl. přenesená",J156,0)</f>
        <v>0</v>
      </c>
      <c r="BH156" s="233">
        <f>IF(N156="sníž. přenesená",J156,0)</f>
        <v>0</v>
      </c>
      <c r="BI156" s="233">
        <f>IF(N156="nulová",J156,0)</f>
        <v>0</v>
      </c>
      <c r="BJ156" s="18" t="s">
        <v>83</v>
      </c>
      <c r="BK156" s="233">
        <f>ROUND(I156*H156,2)</f>
        <v>0</v>
      </c>
      <c r="BL156" s="18" t="s">
        <v>139</v>
      </c>
      <c r="BM156" s="232" t="s">
        <v>2207</v>
      </c>
    </row>
    <row r="157" s="14" customFormat="1">
      <c r="A157" s="14"/>
      <c r="B157" s="245"/>
      <c r="C157" s="246"/>
      <c r="D157" s="236" t="s">
        <v>141</v>
      </c>
      <c r="E157" s="247" t="s">
        <v>1</v>
      </c>
      <c r="F157" s="248" t="s">
        <v>83</v>
      </c>
      <c r="G157" s="246"/>
      <c r="H157" s="249">
        <v>1</v>
      </c>
      <c r="I157" s="250"/>
      <c r="J157" s="246"/>
      <c r="K157" s="246"/>
      <c r="L157" s="251"/>
      <c r="M157" s="252"/>
      <c r="N157" s="253"/>
      <c r="O157" s="253"/>
      <c r="P157" s="253"/>
      <c r="Q157" s="253"/>
      <c r="R157" s="253"/>
      <c r="S157" s="253"/>
      <c r="T157" s="254"/>
      <c r="U157" s="14"/>
      <c r="V157" s="14"/>
      <c r="W157" s="14"/>
      <c r="X157" s="14"/>
      <c r="Y157" s="14"/>
      <c r="Z157" s="14"/>
      <c r="AA157" s="14"/>
      <c r="AB157" s="14"/>
      <c r="AC157" s="14"/>
      <c r="AD157" s="14"/>
      <c r="AE157" s="14"/>
      <c r="AT157" s="255" t="s">
        <v>141</v>
      </c>
      <c r="AU157" s="255" t="s">
        <v>83</v>
      </c>
      <c r="AV157" s="14" t="s">
        <v>85</v>
      </c>
      <c r="AW157" s="14" t="s">
        <v>32</v>
      </c>
      <c r="AX157" s="14" t="s">
        <v>83</v>
      </c>
      <c r="AY157" s="255" t="s">
        <v>133</v>
      </c>
    </row>
    <row r="158" s="2" customFormat="1" ht="24.15" customHeight="1">
      <c r="A158" s="39"/>
      <c r="B158" s="40"/>
      <c r="C158" s="220" t="s">
        <v>200</v>
      </c>
      <c r="D158" s="220" t="s">
        <v>135</v>
      </c>
      <c r="E158" s="221" t="s">
        <v>200</v>
      </c>
      <c r="F158" s="222" t="s">
        <v>2208</v>
      </c>
      <c r="G158" s="223" t="s">
        <v>2172</v>
      </c>
      <c r="H158" s="224">
        <v>1</v>
      </c>
      <c r="I158" s="225"/>
      <c r="J158" s="226">
        <f>ROUND(I158*H158,2)</f>
        <v>0</v>
      </c>
      <c r="K158" s="227"/>
      <c r="L158" s="45"/>
      <c r="M158" s="228" t="s">
        <v>1</v>
      </c>
      <c r="N158" s="229" t="s">
        <v>40</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139</v>
      </c>
      <c r="AT158" s="232" t="s">
        <v>135</v>
      </c>
      <c r="AU158" s="232" t="s">
        <v>83</v>
      </c>
      <c r="AY158" s="18" t="s">
        <v>133</v>
      </c>
      <c r="BE158" s="233">
        <f>IF(N158="základní",J158,0)</f>
        <v>0</v>
      </c>
      <c r="BF158" s="233">
        <f>IF(N158="snížená",J158,0)</f>
        <v>0</v>
      </c>
      <c r="BG158" s="233">
        <f>IF(N158="zákl. přenesená",J158,0)</f>
        <v>0</v>
      </c>
      <c r="BH158" s="233">
        <f>IF(N158="sníž. přenesená",J158,0)</f>
        <v>0</v>
      </c>
      <c r="BI158" s="233">
        <f>IF(N158="nulová",J158,0)</f>
        <v>0</v>
      </c>
      <c r="BJ158" s="18" t="s">
        <v>83</v>
      </c>
      <c r="BK158" s="233">
        <f>ROUND(I158*H158,2)</f>
        <v>0</v>
      </c>
      <c r="BL158" s="18" t="s">
        <v>139</v>
      </c>
      <c r="BM158" s="232" t="s">
        <v>2209</v>
      </c>
    </row>
    <row r="159" s="13" customFormat="1">
      <c r="A159" s="13"/>
      <c r="B159" s="234"/>
      <c r="C159" s="235"/>
      <c r="D159" s="236" t="s">
        <v>141</v>
      </c>
      <c r="E159" s="237" t="s">
        <v>1</v>
      </c>
      <c r="F159" s="238" t="s">
        <v>2210</v>
      </c>
      <c r="G159" s="235"/>
      <c r="H159" s="237" t="s">
        <v>1</v>
      </c>
      <c r="I159" s="239"/>
      <c r="J159" s="235"/>
      <c r="K159" s="235"/>
      <c r="L159" s="240"/>
      <c r="M159" s="241"/>
      <c r="N159" s="242"/>
      <c r="O159" s="242"/>
      <c r="P159" s="242"/>
      <c r="Q159" s="242"/>
      <c r="R159" s="242"/>
      <c r="S159" s="242"/>
      <c r="T159" s="243"/>
      <c r="U159" s="13"/>
      <c r="V159" s="13"/>
      <c r="W159" s="13"/>
      <c r="X159" s="13"/>
      <c r="Y159" s="13"/>
      <c r="Z159" s="13"/>
      <c r="AA159" s="13"/>
      <c r="AB159" s="13"/>
      <c r="AC159" s="13"/>
      <c r="AD159" s="13"/>
      <c r="AE159" s="13"/>
      <c r="AT159" s="244" t="s">
        <v>141</v>
      </c>
      <c r="AU159" s="244" t="s">
        <v>83</v>
      </c>
      <c r="AV159" s="13" t="s">
        <v>83</v>
      </c>
      <c r="AW159" s="13" t="s">
        <v>32</v>
      </c>
      <c r="AX159" s="13" t="s">
        <v>75</v>
      </c>
      <c r="AY159" s="244" t="s">
        <v>133</v>
      </c>
    </row>
    <row r="160" s="14" customFormat="1">
      <c r="A160" s="14"/>
      <c r="B160" s="245"/>
      <c r="C160" s="246"/>
      <c r="D160" s="236" t="s">
        <v>141</v>
      </c>
      <c r="E160" s="247" t="s">
        <v>1</v>
      </c>
      <c r="F160" s="248" t="s">
        <v>83</v>
      </c>
      <c r="G160" s="246"/>
      <c r="H160" s="249">
        <v>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141</v>
      </c>
      <c r="AU160" s="255" t="s">
        <v>83</v>
      </c>
      <c r="AV160" s="14" t="s">
        <v>85</v>
      </c>
      <c r="AW160" s="14" t="s">
        <v>32</v>
      </c>
      <c r="AX160" s="14" t="s">
        <v>83</v>
      </c>
      <c r="AY160" s="255" t="s">
        <v>133</v>
      </c>
    </row>
    <row r="161" s="2" customFormat="1" ht="33" customHeight="1">
      <c r="A161" s="39"/>
      <c r="B161" s="40"/>
      <c r="C161" s="220" t="s">
        <v>206</v>
      </c>
      <c r="D161" s="220" t="s">
        <v>135</v>
      </c>
      <c r="E161" s="221" t="s">
        <v>206</v>
      </c>
      <c r="F161" s="222" t="s">
        <v>2211</v>
      </c>
      <c r="G161" s="223" t="s">
        <v>2172</v>
      </c>
      <c r="H161" s="224">
        <v>1</v>
      </c>
      <c r="I161" s="225"/>
      <c r="J161" s="226">
        <f>ROUND(I161*H161,2)</f>
        <v>0</v>
      </c>
      <c r="K161" s="227"/>
      <c r="L161" s="45"/>
      <c r="M161" s="228" t="s">
        <v>1</v>
      </c>
      <c r="N161" s="229" t="s">
        <v>40</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139</v>
      </c>
      <c r="AT161" s="232" t="s">
        <v>135</v>
      </c>
      <c r="AU161" s="232" t="s">
        <v>83</v>
      </c>
      <c r="AY161" s="18" t="s">
        <v>133</v>
      </c>
      <c r="BE161" s="233">
        <f>IF(N161="základní",J161,0)</f>
        <v>0</v>
      </c>
      <c r="BF161" s="233">
        <f>IF(N161="snížená",J161,0)</f>
        <v>0</v>
      </c>
      <c r="BG161" s="233">
        <f>IF(N161="zákl. přenesená",J161,0)</f>
        <v>0</v>
      </c>
      <c r="BH161" s="233">
        <f>IF(N161="sníž. přenesená",J161,0)</f>
        <v>0</v>
      </c>
      <c r="BI161" s="233">
        <f>IF(N161="nulová",J161,0)</f>
        <v>0</v>
      </c>
      <c r="BJ161" s="18" t="s">
        <v>83</v>
      </c>
      <c r="BK161" s="233">
        <f>ROUND(I161*H161,2)</f>
        <v>0</v>
      </c>
      <c r="BL161" s="18" t="s">
        <v>139</v>
      </c>
      <c r="BM161" s="232" t="s">
        <v>2212</v>
      </c>
    </row>
    <row r="162" s="13" customFormat="1">
      <c r="A162" s="13"/>
      <c r="B162" s="234"/>
      <c r="C162" s="235"/>
      <c r="D162" s="236" t="s">
        <v>141</v>
      </c>
      <c r="E162" s="237" t="s">
        <v>1</v>
      </c>
      <c r="F162" s="238" t="s">
        <v>2213</v>
      </c>
      <c r="G162" s="235"/>
      <c r="H162" s="237" t="s">
        <v>1</v>
      </c>
      <c r="I162" s="239"/>
      <c r="J162" s="235"/>
      <c r="K162" s="235"/>
      <c r="L162" s="240"/>
      <c r="M162" s="241"/>
      <c r="N162" s="242"/>
      <c r="O162" s="242"/>
      <c r="P162" s="242"/>
      <c r="Q162" s="242"/>
      <c r="R162" s="242"/>
      <c r="S162" s="242"/>
      <c r="T162" s="243"/>
      <c r="U162" s="13"/>
      <c r="V162" s="13"/>
      <c r="W162" s="13"/>
      <c r="X162" s="13"/>
      <c r="Y162" s="13"/>
      <c r="Z162" s="13"/>
      <c r="AA162" s="13"/>
      <c r="AB162" s="13"/>
      <c r="AC162" s="13"/>
      <c r="AD162" s="13"/>
      <c r="AE162" s="13"/>
      <c r="AT162" s="244" t="s">
        <v>141</v>
      </c>
      <c r="AU162" s="244" t="s">
        <v>83</v>
      </c>
      <c r="AV162" s="13" t="s">
        <v>83</v>
      </c>
      <c r="AW162" s="13" t="s">
        <v>32</v>
      </c>
      <c r="AX162" s="13" t="s">
        <v>75</v>
      </c>
      <c r="AY162" s="244" t="s">
        <v>133</v>
      </c>
    </row>
    <row r="163" s="14" customFormat="1">
      <c r="A163" s="14"/>
      <c r="B163" s="245"/>
      <c r="C163" s="246"/>
      <c r="D163" s="236" t="s">
        <v>141</v>
      </c>
      <c r="E163" s="247" t="s">
        <v>1</v>
      </c>
      <c r="F163" s="248" t="s">
        <v>83</v>
      </c>
      <c r="G163" s="246"/>
      <c r="H163" s="249">
        <v>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141</v>
      </c>
      <c r="AU163" s="255" t="s">
        <v>83</v>
      </c>
      <c r="AV163" s="14" t="s">
        <v>85</v>
      </c>
      <c r="AW163" s="14" t="s">
        <v>32</v>
      </c>
      <c r="AX163" s="14" t="s">
        <v>83</v>
      </c>
      <c r="AY163" s="255" t="s">
        <v>133</v>
      </c>
    </row>
    <row r="164" s="2" customFormat="1" ht="24.15" customHeight="1">
      <c r="A164" s="39"/>
      <c r="B164" s="40"/>
      <c r="C164" s="220" t="s">
        <v>8</v>
      </c>
      <c r="D164" s="220" t="s">
        <v>135</v>
      </c>
      <c r="E164" s="221" t="s">
        <v>8</v>
      </c>
      <c r="F164" s="222" t="s">
        <v>2214</v>
      </c>
      <c r="G164" s="223" t="s">
        <v>2172</v>
      </c>
      <c r="H164" s="224">
        <v>1</v>
      </c>
      <c r="I164" s="225"/>
      <c r="J164" s="226">
        <f>ROUND(I164*H164,2)</f>
        <v>0</v>
      </c>
      <c r="K164" s="227"/>
      <c r="L164" s="45"/>
      <c r="M164" s="228" t="s">
        <v>1</v>
      </c>
      <c r="N164" s="229" t="s">
        <v>40</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139</v>
      </c>
      <c r="AT164" s="232" t="s">
        <v>135</v>
      </c>
      <c r="AU164" s="232" t="s">
        <v>83</v>
      </c>
      <c r="AY164" s="18" t="s">
        <v>133</v>
      </c>
      <c r="BE164" s="233">
        <f>IF(N164="základní",J164,0)</f>
        <v>0</v>
      </c>
      <c r="BF164" s="233">
        <f>IF(N164="snížená",J164,0)</f>
        <v>0</v>
      </c>
      <c r="BG164" s="233">
        <f>IF(N164="zákl. přenesená",J164,0)</f>
        <v>0</v>
      </c>
      <c r="BH164" s="233">
        <f>IF(N164="sníž. přenesená",J164,0)</f>
        <v>0</v>
      </c>
      <c r="BI164" s="233">
        <f>IF(N164="nulová",J164,0)</f>
        <v>0</v>
      </c>
      <c r="BJ164" s="18" t="s">
        <v>83</v>
      </c>
      <c r="BK164" s="233">
        <f>ROUND(I164*H164,2)</f>
        <v>0</v>
      </c>
      <c r="BL164" s="18" t="s">
        <v>139</v>
      </c>
      <c r="BM164" s="232" t="s">
        <v>2215</v>
      </c>
    </row>
    <row r="165" s="13" customFormat="1">
      <c r="A165" s="13"/>
      <c r="B165" s="234"/>
      <c r="C165" s="235"/>
      <c r="D165" s="236" t="s">
        <v>141</v>
      </c>
      <c r="E165" s="237" t="s">
        <v>1</v>
      </c>
      <c r="F165" s="238" t="s">
        <v>2216</v>
      </c>
      <c r="G165" s="235"/>
      <c r="H165" s="237" t="s">
        <v>1</v>
      </c>
      <c r="I165" s="239"/>
      <c r="J165" s="235"/>
      <c r="K165" s="235"/>
      <c r="L165" s="240"/>
      <c r="M165" s="241"/>
      <c r="N165" s="242"/>
      <c r="O165" s="242"/>
      <c r="P165" s="242"/>
      <c r="Q165" s="242"/>
      <c r="R165" s="242"/>
      <c r="S165" s="242"/>
      <c r="T165" s="243"/>
      <c r="U165" s="13"/>
      <c r="V165" s="13"/>
      <c r="W165" s="13"/>
      <c r="X165" s="13"/>
      <c r="Y165" s="13"/>
      <c r="Z165" s="13"/>
      <c r="AA165" s="13"/>
      <c r="AB165" s="13"/>
      <c r="AC165" s="13"/>
      <c r="AD165" s="13"/>
      <c r="AE165" s="13"/>
      <c r="AT165" s="244" t="s">
        <v>141</v>
      </c>
      <c r="AU165" s="244" t="s">
        <v>83</v>
      </c>
      <c r="AV165" s="13" t="s">
        <v>83</v>
      </c>
      <c r="AW165" s="13" t="s">
        <v>32</v>
      </c>
      <c r="AX165" s="13" t="s">
        <v>75</v>
      </c>
      <c r="AY165" s="244" t="s">
        <v>133</v>
      </c>
    </row>
    <row r="166" s="14" customFormat="1">
      <c r="A166" s="14"/>
      <c r="B166" s="245"/>
      <c r="C166" s="246"/>
      <c r="D166" s="236" t="s">
        <v>141</v>
      </c>
      <c r="E166" s="247" t="s">
        <v>1</v>
      </c>
      <c r="F166" s="248" t="s">
        <v>83</v>
      </c>
      <c r="G166" s="246"/>
      <c r="H166" s="249">
        <v>1</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141</v>
      </c>
      <c r="AU166" s="255" t="s">
        <v>83</v>
      </c>
      <c r="AV166" s="14" t="s">
        <v>85</v>
      </c>
      <c r="AW166" s="14" t="s">
        <v>32</v>
      </c>
      <c r="AX166" s="14" t="s">
        <v>83</v>
      </c>
      <c r="AY166" s="255" t="s">
        <v>133</v>
      </c>
    </row>
    <row r="167" s="2" customFormat="1" ht="16.5" customHeight="1">
      <c r="A167" s="39"/>
      <c r="B167" s="40"/>
      <c r="C167" s="220" t="s">
        <v>222</v>
      </c>
      <c r="D167" s="220" t="s">
        <v>135</v>
      </c>
      <c r="E167" s="221" t="s">
        <v>222</v>
      </c>
      <c r="F167" s="222" t="s">
        <v>2217</v>
      </c>
      <c r="G167" s="223" t="s">
        <v>2172</v>
      </c>
      <c r="H167" s="224">
        <v>1</v>
      </c>
      <c r="I167" s="225"/>
      <c r="J167" s="226">
        <f>ROUND(I167*H167,2)</f>
        <v>0</v>
      </c>
      <c r="K167" s="227"/>
      <c r="L167" s="45"/>
      <c r="M167" s="228" t="s">
        <v>1</v>
      </c>
      <c r="N167" s="229" t="s">
        <v>40</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139</v>
      </c>
      <c r="AT167" s="232" t="s">
        <v>135</v>
      </c>
      <c r="AU167" s="232" t="s">
        <v>83</v>
      </c>
      <c r="AY167" s="18" t="s">
        <v>133</v>
      </c>
      <c r="BE167" s="233">
        <f>IF(N167="základní",J167,0)</f>
        <v>0</v>
      </c>
      <c r="BF167" s="233">
        <f>IF(N167="snížená",J167,0)</f>
        <v>0</v>
      </c>
      <c r="BG167" s="233">
        <f>IF(N167="zákl. přenesená",J167,0)</f>
        <v>0</v>
      </c>
      <c r="BH167" s="233">
        <f>IF(N167="sníž. přenesená",J167,0)</f>
        <v>0</v>
      </c>
      <c r="BI167" s="233">
        <f>IF(N167="nulová",J167,0)</f>
        <v>0</v>
      </c>
      <c r="BJ167" s="18" t="s">
        <v>83</v>
      </c>
      <c r="BK167" s="233">
        <f>ROUND(I167*H167,2)</f>
        <v>0</v>
      </c>
      <c r="BL167" s="18" t="s">
        <v>139</v>
      </c>
      <c r="BM167" s="232" t="s">
        <v>2218</v>
      </c>
    </row>
    <row r="168" s="13" customFormat="1">
      <c r="A168" s="13"/>
      <c r="B168" s="234"/>
      <c r="C168" s="235"/>
      <c r="D168" s="236" t="s">
        <v>141</v>
      </c>
      <c r="E168" s="237" t="s">
        <v>1</v>
      </c>
      <c r="F168" s="238" t="s">
        <v>2219</v>
      </c>
      <c r="G168" s="235"/>
      <c r="H168" s="237" t="s">
        <v>1</v>
      </c>
      <c r="I168" s="239"/>
      <c r="J168" s="235"/>
      <c r="K168" s="235"/>
      <c r="L168" s="240"/>
      <c r="M168" s="241"/>
      <c r="N168" s="242"/>
      <c r="O168" s="242"/>
      <c r="P168" s="242"/>
      <c r="Q168" s="242"/>
      <c r="R168" s="242"/>
      <c r="S168" s="242"/>
      <c r="T168" s="243"/>
      <c r="U168" s="13"/>
      <c r="V168" s="13"/>
      <c r="W168" s="13"/>
      <c r="X168" s="13"/>
      <c r="Y168" s="13"/>
      <c r="Z168" s="13"/>
      <c r="AA168" s="13"/>
      <c r="AB168" s="13"/>
      <c r="AC168" s="13"/>
      <c r="AD168" s="13"/>
      <c r="AE168" s="13"/>
      <c r="AT168" s="244" t="s">
        <v>141</v>
      </c>
      <c r="AU168" s="244" t="s">
        <v>83</v>
      </c>
      <c r="AV168" s="13" t="s">
        <v>83</v>
      </c>
      <c r="AW168" s="13" t="s">
        <v>32</v>
      </c>
      <c r="AX168" s="13" t="s">
        <v>75</v>
      </c>
      <c r="AY168" s="244" t="s">
        <v>133</v>
      </c>
    </row>
    <row r="169" s="13" customFormat="1">
      <c r="A169" s="13"/>
      <c r="B169" s="234"/>
      <c r="C169" s="235"/>
      <c r="D169" s="236" t="s">
        <v>141</v>
      </c>
      <c r="E169" s="237" t="s">
        <v>1</v>
      </c>
      <c r="F169" s="238" t="s">
        <v>2220</v>
      </c>
      <c r="G169" s="235"/>
      <c r="H169" s="237" t="s">
        <v>1</v>
      </c>
      <c r="I169" s="239"/>
      <c r="J169" s="235"/>
      <c r="K169" s="235"/>
      <c r="L169" s="240"/>
      <c r="M169" s="241"/>
      <c r="N169" s="242"/>
      <c r="O169" s="242"/>
      <c r="P169" s="242"/>
      <c r="Q169" s="242"/>
      <c r="R169" s="242"/>
      <c r="S169" s="242"/>
      <c r="T169" s="243"/>
      <c r="U169" s="13"/>
      <c r="V169" s="13"/>
      <c r="W169" s="13"/>
      <c r="X169" s="13"/>
      <c r="Y169" s="13"/>
      <c r="Z169" s="13"/>
      <c r="AA169" s="13"/>
      <c r="AB169" s="13"/>
      <c r="AC169" s="13"/>
      <c r="AD169" s="13"/>
      <c r="AE169" s="13"/>
      <c r="AT169" s="244" t="s">
        <v>141</v>
      </c>
      <c r="AU169" s="244" t="s">
        <v>83</v>
      </c>
      <c r="AV169" s="13" t="s">
        <v>83</v>
      </c>
      <c r="AW169" s="13" t="s">
        <v>32</v>
      </c>
      <c r="AX169" s="13" t="s">
        <v>75</v>
      </c>
      <c r="AY169" s="244" t="s">
        <v>133</v>
      </c>
    </row>
    <row r="170" s="14" customFormat="1">
      <c r="A170" s="14"/>
      <c r="B170" s="245"/>
      <c r="C170" s="246"/>
      <c r="D170" s="236" t="s">
        <v>141</v>
      </c>
      <c r="E170" s="247" t="s">
        <v>1</v>
      </c>
      <c r="F170" s="248" t="s">
        <v>83</v>
      </c>
      <c r="G170" s="246"/>
      <c r="H170" s="249">
        <v>1</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141</v>
      </c>
      <c r="AU170" s="255" t="s">
        <v>83</v>
      </c>
      <c r="AV170" s="14" t="s">
        <v>85</v>
      </c>
      <c r="AW170" s="14" t="s">
        <v>32</v>
      </c>
      <c r="AX170" s="14" t="s">
        <v>83</v>
      </c>
      <c r="AY170" s="255" t="s">
        <v>133</v>
      </c>
    </row>
    <row r="171" s="2" customFormat="1" ht="16.5" customHeight="1">
      <c r="A171" s="39"/>
      <c r="B171" s="40"/>
      <c r="C171" s="220" t="s">
        <v>228</v>
      </c>
      <c r="D171" s="220" t="s">
        <v>135</v>
      </c>
      <c r="E171" s="221" t="s">
        <v>228</v>
      </c>
      <c r="F171" s="222" t="s">
        <v>2221</v>
      </c>
      <c r="G171" s="223" t="s">
        <v>2172</v>
      </c>
      <c r="H171" s="224">
        <v>1</v>
      </c>
      <c r="I171" s="225"/>
      <c r="J171" s="226">
        <f>ROUND(I171*H171,2)</f>
        <v>0</v>
      </c>
      <c r="K171" s="227"/>
      <c r="L171" s="45"/>
      <c r="M171" s="228" t="s">
        <v>1</v>
      </c>
      <c r="N171" s="229" t="s">
        <v>40</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139</v>
      </c>
      <c r="AT171" s="232" t="s">
        <v>135</v>
      </c>
      <c r="AU171" s="232" t="s">
        <v>83</v>
      </c>
      <c r="AY171" s="18" t="s">
        <v>133</v>
      </c>
      <c r="BE171" s="233">
        <f>IF(N171="základní",J171,0)</f>
        <v>0</v>
      </c>
      <c r="BF171" s="233">
        <f>IF(N171="snížená",J171,0)</f>
        <v>0</v>
      </c>
      <c r="BG171" s="233">
        <f>IF(N171="zákl. přenesená",J171,0)</f>
        <v>0</v>
      </c>
      <c r="BH171" s="233">
        <f>IF(N171="sníž. přenesená",J171,0)</f>
        <v>0</v>
      </c>
      <c r="BI171" s="233">
        <f>IF(N171="nulová",J171,0)</f>
        <v>0</v>
      </c>
      <c r="BJ171" s="18" t="s">
        <v>83</v>
      </c>
      <c r="BK171" s="233">
        <f>ROUND(I171*H171,2)</f>
        <v>0</v>
      </c>
      <c r="BL171" s="18" t="s">
        <v>139</v>
      </c>
      <c r="BM171" s="232" t="s">
        <v>2222</v>
      </c>
    </row>
    <row r="172" s="13" customFormat="1">
      <c r="A172" s="13"/>
      <c r="B172" s="234"/>
      <c r="C172" s="235"/>
      <c r="D172" s="236" t="s">
        <v>141</v>
      </c>
      <c r="E172" s="237" t="s">
        <v>1</v>
      </c>
      <c r="F172" s="238" t="s">
        <v>2223</v>
      </c>
      <c r="G172" s="235"/>
      <c r="H172" s="237" t="s">
        <v>1</v>
      </c>
      <c r="I172" s="239"/>
      <c r="J172" s="235"/>
      <c r="K172" s="235"/>
      <c r="L172" s="240"/>
      <c r="M172" s="241"/>
      <c r="N172" s="242"/>
      <c r="O172" s="242"/>
      <c r="P172" s="242"/>
      <c r="Q172" s="242"/>
      <c r="R172" s="242"/>
      <c r="S172" s="242"/>
      <c r="T172" s="243"/>
      <c r="U172" s="13"/>
      <c r="V172" s="13"/>
      <c r="W172" s="13"/>
      <c r="X172" s="13"/>
      <c r="Y172" s="13"/>
      <c r="Z172" s="13"/>
      <c r="AA172" s="13"/>
      <c r="AB172" s="13"/>
      <c r="AC172" s="13"/>
      <c r="AD172" s="13"/>
      <c r="AE172" s="13"/>
      <c r="AT172" s="244" t="s">
        <v>141</v>
      </c>
      <c r="AU172" s="244" t="s">
        <v>83</v>
      </c>
      <c r="AV172" s="13" t="s">
        <v>83</v>
      </c>
      <c r="AW172" s="13" t="s">
        <v>32</v>
      </c>
      <c r="AX172" s="13" t="s">
        <v>75</v>
      </c>
      <c r="AY172" s="244" t="s">
        <v>133</v>
      </c>
    </row>
    <row r="173" s="13" customFormat="1">
      <c r="A173" s="13"/>
      <c r="B173" s="234"/>
      <c r="C173" s="235"/>
      <c r="D173" s="236" t="s">
        <v>141</v>
      </c>
      <c r="E173" s="237" t="s">
        <v>1</v>
      </c>
      <c r="F173" s="238" t="s">
        <v>2224</v>
      </c>
      <c r="G173" s="235"/>
      <c r="H173" s="237" t="s">
        <v>1</v>
      </c>
      <c r="I173" s="239"/>
      <c r="J173" s="235"/>
      <c r="K173" s="235"/>
      <c r="L173" s="240"/>
      <c r="M173" s="241"/>
      <c r="N173" s="242"/>
      <c r="O173" s="242"/>
      <c r="P173" s="242"/>
      <c r="Q173" s="242"/>
      <c r="R173" s="242"/>
      <c r="S173" s="242"/>
      <c r="T173" s="243"/>
      <c r="U173" s="13"/>
      <c r="V173" s="13"/>
      <c r="W173" s="13"/>
      <c r="X173" s="13"/>
      <c r="Y173" s="13"/>
      <c r="Z173" s="13"/>
      <c r="AA173" s="13"/>
      <c r="AB173" s="13"/>
      <c r="AC173" s="13"/>
      <c r="AD173" s="13"/>
      <c r="AE173" s="13"/>
      <c r="AT173" s="244" t="s">
        <v>141</v>
      </c>
      <c r="AU173" s="244" t="s">
        <v>83</v>
      </c>
      <c r="AV173" s="13" t="s">
        <v>83</v>
      </c>
      <c r="AW173" s="13" t="s">
        <v>32</v>
      </c>
      <c r="AX173" s="13" t="s">
        <v>75</v>
      </c>
      <c r="AY173" s="244" t="s">
        <v>133</v>
      </c>
    </row>
    <row r="174" s="13" customFormat="1">
      <c r="A174" s="13"/>
      <c r="B174" s="234"/>
      <c r="C174" s="235"/>
      <c r="D174" s="236" t="s">
        <v>141</v>
      </c>
      <c r="E174" s="237" t="s">
        <v>1</v>
      </c>
      <c r="F174" s="238" t="s">
        <v>2225</v>
      </c>
      <c r="G174" s="235"/>
      <c r="H174" s="237" t="s">
        <v>1</v>
      </c>
      <c r="I174" s="239"/>
      <c r="J174" s="235"/>
      <c r="K174" s="235"/>
      <c r="L174" s="240"/>
      <c r="M174" s="241"/>
      <c r="N174" s="242"/>
      <c r="O174" s="242"/>
      <c r="P174" s="242"/>
      <c r="Q174" s="242"/>
      <c r="R174" s="242"/>
      <c r="S174" s="242"/>
      <c r="T174" s="243"/>
      <c r="U174" s="13"/>
      <c r="V174" s="13"/>
      <c r="W174" s="13"/>
      <c r="X174" s="13"/>
      <c r="Y174" s="13"/>
      <c r="Z174" s="13"/>
      <c r="AA174" s="13"/>
      <c r="AB174" s="13"/>
      <c r="AC174" s="13"/>
      <c r="AD174" s="13"/>
      <c r="AE174" s="13"/>
      <c r="AT174" s="244" t="s">
        <v>141</v>
      </c>
      <c r="AU174" s="244" t="s">
        <v>83</v>
      </c>
      <c r="AV174" s="13" t="s">
        <v>83</v>
      </c>
      <c r="AW174" s="13" t="s">
        <v>32</v>
      </c>
      <c r="AX174" s="13" t="s">
        <v>75</v>
      </c>
      <c r="AY174" s="244" t="s">
        <v>133</v>
      </c>
    </row>
    <row r="175" s="13" customFormat="1">
      <c r="A175" s="13"/>
      <c r="B175" s="234"/>
      <c r="C175" s="235"/>
      <c r="D175" s="236" t="s">
        <v>141</v>
      </c>
      <c r="E175" s="237" t="s">
        <v>1</v>
      </c>
      <c r="F175" s="238" t="s">
        <v>2226</v>
      </c>
      <c r="G175" s="235"/>
      <c r="H175" s="237" t="s">
        <v>1</v>
      </c>
      <c r="I175" s="239"/>
      <c r="J175" s="235"/>
      <c r="K175" s="235"/>
      <c r="L175" s="240"/>
      <c r="M175" s="241"/>
      <c r="N175" s="242"/>
      <c r="O175" s="242"/>
      <c r="P175" s="242"/>
      <c r="Q175" s="242"/>
      <c r="R175" s="242"/>
      <c r="S175" s="242"/>
      <c r="T175" s="243"/>
      <c r="U175" s="13"/>
      <c r="V175" s="13"/>
      <c r="W175" s="13"/>
      <c r="X175" s="13"/>
      <c r="Y175" s="13"/>
      <c r="Z175" s="13"/>
      <c r="AA175" s="13"/>
      <c r="AB175" s="13"/>
      <c r="AC175" s="13"/>
      <c r="AD175" s="13"/>
      <c r="AE175" s="13"/>
      <c r="AT175" s="244" t="s">
        <v>141</v>
      </c>
      <c r="AU175" s="244" t="s">
        <v>83</v>
      </c>
      <c r="AV175" s="13" t="s">
        <v>83</v>
      </c>
      <c r="AW175" s="13" t="s">
        <v>32</v>
      </c>
      <c r="AX175" s="13" t="s">
        <v>75</v>
      </c>
      <c r="AY175" s="244" t="s">
        <v>133</v>
      </c>
    </row>
    <row r="176" s="14" customFormat="1">
      <c r="A176" s="14"/>
      <c r="B176" s="245"/>
      <c r="C176" s="246"/>
      <c r="D176" s="236" t="s">
        <v>141</v>
      </c>
      <c r="E176" s="247" t="s">
        <v>1</v>
      </c>
      <c r="F176" s="248" t="s">
        <v>83</v>
      </c>
      <c r="G176" s="246"/>
      <c r="H176" s="249">
        <v>1</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141</v>
      </c>
      <c r="AU176" s="255" t="s">
        <v>83</v>
      </c>
      <c r="AV176" s="14" t="s">
        <v>85</v>
      </c>
      <c r="AW176" s="14" t="s">
        <v>32</v>
      </c>
      <c r="AX176" s="14" t="s">
        <v>83</v>
      </c>
      <c r="AY176" s="255" t="s">
        <v>133</v>
      </c>
    </row>
    <row r="177" s="2" customFormat="1" ht="16.5" customHeight="1">
      <c r="A177" s="39"/>
      <c r="B177" s="40"/>
      <c r="C177" s="220" t="s">
        <v>234</v>
      </c>
      <c r="D177" s="220" t="s">
        <v>135</v>
      </c>
      <c r="E177" s="221" t="s">
        <v>234</v>
      </c>
      <c r="F177" s="222" t="s">
        <v>2227</v>
      </c>
      <c r="G177" s="223" t="s">
        <v>2172</v>
      </c>
      <c r="H177" s="224">
        <v>1</v>
      </c>
      <c r="I177" s="225"/>
      <c r="J177" s="226">
        <f>ROUND(I177*H177,2)</f>
        <v>0</v>
      </c>
      <c r="K177" s="227"/>
      <c r="L177" s="45"/>
      <c r="M177" s="228" t="s">
        <v>1</v>
      </c>
      <c r="N177" s="229" t="s">
        <v>40</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139</v>
      </c>
      <c r="AT177" s="232" t="s">
        <v>135</v>
      </c>
      <c r="AU177" s="232" t="s">
        <v>83</v>
      </c>
      <c r="AY177" s="18" t="s">
        <v>133</v>
      </c>
      <c r="BE177" s="233">
        <f>IF(N177="základní",J177,0)</f>
        <v>0</v>
      </c>
      <c r="BF177" s="233">
        <f>IF(N177="snížená",J177,0)</f>
        <v>0</v>
      </c>
      <c r="BG177" s="233">
        <f>IF(N177="zákl. přenesená",J177,0)</f>
        <v>0</v>
      </c>
      <c r="BH177" s="233">
        <f>IF(N177="sníž. přenesená",J177,0)</f>
        <v>0</v>
      </c>
      <c r="BI177" s="233">
        <f>IF(N177="nulová",J177,0)</f>
        <v>0</v>
      </c>
      <c r="BJ177" s="18" t="s">
        <v>83</v>
      </c>
      <c r="BK177" s="233">
        <f>ROUND(I177*H177,2)</f>
        <v>0</v>
      </c>
      <c r="BL177" s="18" t="s">
        <v>139</v>
      </c>
      <c r="BM177" s="232" t="s">
        <v>2228</v>
      </c>
    </row>
    <row r="178" s="13" customFormat="1">
      <c r="A178" s="13"/>
      <c r="B178" s="234"/>
      <c r="C178" s="235"/>
      <c r="D178" s="236" t="s">
        <v>141</v>
      </c>
      <c r="E178" s="237" t="s">
        <v>1</v>
      </c>
      <c r="F178" s="238" t="s">
        <v>2229</v>
      </c>
      <c r="G178" s="235"/>
      <c r="H178" s="237" t="s">
        <v>1</v>
      </c>
      <c r="I178" s="239"/>
      <c r="J178" s="235"/>
      <c r="K178" s="235"/>
      <c r="L178" s="240"/>
      <c r="M178" s="241"/>
      <c r="N178" s="242"/>
      <c r="O178" s="242"/>
      <c r="P178" s="242"/>
      <c r="Q178" s="242"/>
      <c r="R178" s="242"/>
      <c r="S178" s="242"/>
      <c r="T178" s="243"/>
      <c r="U178" s="13"/>
      <c r="V178" s="13"/>
      <c r="W178" s="13"/>
      <c r="X178" s="13"/>
      <c r="Y178" s="13"/>
      <c r="Z178" s="13"/>
      <c r="AA178" s="13"/>
      <c r="AB178" s="13"/>
      <c r="AC178" s="13"/>
      <c r="AD178" s="13"/>
      <c r="AE178" s="13"/>
      <c r="AT178" s="244" t="s">
        <v>141</v>
      </c>
      <c r="AU178" s="244" t="s">
        <v>83</v>
      </c>
      <c r="AV178" s="13" t="s">
        <v>83</v>
      </c>
      <c r="AW178" s="13" t="s">
        <v>32</v>
      </c>
      <c r="AX178" s="13" t="s">
        <v>75</v>
      </c>
      <c r="AY178" s="244" t="s">
        <v>133</v>
      </c>
    </row>
    <row r="179" s="13" customFormat="1">
      <c r="A179" s="13"/>
      <c r="B179" s="234"/>
      <c r="C179" s="235"/>
      <c r="D179" s="236" t="s">
        <v>141</v>
      </c>
      <c r="E179" s="237" t="s">
        <v>1</v>
      </c>
      <c r="F179" s="238" t="s">
        <v>2230</v>
      </c>
      <c r="G179" s="235"/>
      <c r="H179" s="237" t="s">
        <v>1</v>
      </c>
      <c r="I179" s="239"/>
      <c r="J179" s="235"/>
      <c r="K179" s="235"/>
      <c r="L179" s="240"/>
      <c r="M179" s="241"/>
      <c r="N179" s="242"/>
      <c r="O179" s="242"/>
      <c r="P179" s="242"/>
      <c r="Q179" s="242"/>
      <c r="R179" s="242"/>
      <c r="S179" s="242"/>
      <c r="T179" s="243"/>
      <c r="U179" s="13"/>
      <c r="V179" s="13"/>
      <c r="W179" s="13"/>
      <c r="X179" s="13"/>
      <c r="Y179" s="13"/>
      <c r="Z179" s="13"/>
      <c r="AA179" s="13"/>
      <c r="AB179" s="13"/>
      <c r="AC179" s="13"/>
      <c r="AD179" s="13"/>
      <c r="AE179" s="13"/>
      <c r="AT179" s="244" t="s">
        <v>141</v>
      </c>
      <c r="AU179" s="244" t="s">
        <v>83</v>
      </c>
      <c r="AV179" s="13" t="s">
        <v>83</v>
      </c>
      <c r="AW179" s="13" t="s">
        <v>32</v>
      </c>
      <c r="AX179" s="13" t="s">
        <v>75</v>
      </c>
      <c r="AY179" s="244" t="s">
        <v>133</v>
      </c>
    </row>
    <row r="180" s="13" customFormat="1">
      <c r="A180" s="13"/>
      <c r="B180" s="234"/>
      <c r="C180" s="235"/>
      <c r="D180" s="236" t="s">
        <v>141</v>
      </c>
      <c r="E180" s="237" t="s">
        <v>1</v>
      </c>
      <c r="F180" s="238" t="s">
        <v>2231</v>
      </c>
      <c r="G180" s="235"/>
      <c r="H180" s="237" t="s">
        <v>1</v>
      </c>
      <c r="I180" s="239"/>
      <c r="J180" s="235"/>
      <c r="K180" s="235"/>
      <c r="L180" s="240"/>
      <c r="M180" s="241"/>
      <c r="N180" s="242"/>
      <c r="O180" s="242"/>
      <c r="P180" s="242"/>
      <c r="Q180" s="242"/>
      <c r="R180" s="242"/>
      <c r="S180" s="242"/>
      <c r="T180" s="243"/>
      <c r="U180" s="13"/>
      <c r="V180" s="13"/>
      <c r="W180" s="13"/>
      <c r="X180" s="13"/>
      <c r="Y180" s="13"/>
      <c r="Z180" s="13"/>
      <c r="AA180" s="13"/>
      <c r="AB180" s="13"/>
      <c r="AC180" s="13"/>
      <c r="AD180" s="13"/>
      <c r="AE180" s="13"/>
      <c r="AT180" s="244" t="s">
        <v>141</v>
      </c>
      <c r="AU180" s="244" t="s">
        <v>83</v>
      </c>
      <c r="AV180" s="13" t="s">
        <v>83</v>
      </c>
      <c r="AW180" s="13" t="s">
        <v>32</v>
      </c>
      <c r="AX180" s="13" t="s">
        <v>75</v>
      </c>
      <c r="AY180" s="244" t="s">
        <v>133</v>
      </c>
    </row>
    <row r="181" s="13" customFormat="1">
      <c r="A181" s="13"/>
      <c r="B181" s="234"/>
      <c r="C181" s="235"/>
      <c r="D181" s="236" t="s">
        <v>141</v>
      </c>
      <c r="E181" s="237" t="s">
        <v>1</v>
      </c>
      <c r="F181" s="238" t="s">
        <v>2232</v>
      </c>
      <c r="G181" s="235"/>
      <c r="H181" s="237" t="s">
        <v>1</v>
      </c>
      <c r="I181" s="239"/>
      <c r="J181" s="235"/>
      <c r="K181" s="235"/>
      <c r="L181" s="240"/>
      <c r="M181" s="241"/>
      <c r="N181" s="242"/>
      <c r="O181" s="242"/>
      <c r="P181" s="242"/>
      <c r="Q181" s="242"/>
      <c r="R181" s="242"/>
      <c r="S181" s="242"/>
      <c r="T181" s="243"/>
      <c r="U181" s="13"/>
      <c r="V181" s="13"/>
      <c r="W181" s="13"/>
      <c r="X181" s="13"/>
      <c r="Y181" s="13"/>
      <c r="Z181" s="13"/>
      <c r="AA181" s="13"/>
      <c r="AB181" s="13"/>
      <c r="AC181" s="13"/>
      <c r="AD181" s="13"/>
      <c r="AE181" s="13"/>
      <c r="AT181" s="244" t="s">
        <v>141</v>
      </c>
      <c r="AU181" s="244" t="s">
        <v>83</v>
      </c>
      <c r="AV181" s="13" t="s">
        <v>83</v>
      </c>
      <c r="AW181" s="13" t="s">
        <v>32</v>
      </c>
      <c r="AX181" s="13" t="s">
        <v>75</v>
      </c>
      <c r="AY181" s="244" t="s">
        <v>133</v>
      </c>
    </row>
    <row r="182" s="13" customFormat="1">
      <c r="A182" s="13"/>
      <c r="B182" s="234"/>
      <c r="C182" s="235"/>
      <c r="D182" s="236" t="s">
        <v>141</v>
      </c>
      <c r="E182" s="237" t="s">
        <v>1</v>
      </c>
      <c r="F182" s="238" t="s">
        <v>2233</v>
      </c>
      <c r="G182" s="235"/>
      <c r="H182" s="237" t="s">
        <v>1</v>
      </c>
      <c r="I182" s="239"/>
      <c r="J182" s="235"/>
      <c r="K182" s="235"/>
      <c r="L182" s="240"/>
      <c r="M182" s="241"/>
      <c r="N182" s="242"/>
      <c r="O182" s="242"/>
      <c r="P182" s="242"/>
      <c r="Q182" s="242"/>
      <c r="R182" s="242"/>
      <c r="S182" s="242"/>
      <c r="T182" s="243"/>
      <c r="U182" s="13"/>
      <c r="V182" s="13"/>
      <c r="W182" s="13"/>
      <c r="X182" s="13"/>
      <c r="Y182" s="13"/>
      <c r="Z182" s="13"/>
      <c r="AA182" s="13"/>
      <c r="AB182" s="13"/>
      <c r="AC182" s="13"/>
      <c r="AD182" s="13"/>
      <c r="AE182" s="13"/>
      <c r="AT182" s="244" t="s">
        <v>141</v>
      </c>
      <c r="AU182" s="244" t="s">
        <v>83</v>
      </c>
      <c r="AV182" s="13" t="s">
        <v>83</v>
      </c>
      <c r="AW182" s="13" t="s">
        <v>32</v>
      </c>
      <c r="AX182" s="13" t="s">
        <v>75</v>
      </c>
      <c r="AY182" s="244" t="s">
        <v>133</v>
      </c>
    </row>
    <row r="183" s="13" customFormat="1">
      <c r="A183" s="13"/>
      <c r="B183" s="234"/>
      <c r="C183" s="235"/>
      <c r="D183" s="236" t="s">
        <v>141</v>
      </c>
      <c r="E183" s="237" t="s">
        <v>1</v>
      </c>
      <c r="F183" s="238" t="s">
        <v>2234</v>
      </c>
      <c r="G183" s="235"/>
      <c r="H183" s="237" t="s">
        <v>1</v>
      </c>
      <c r="I183" s="239"/>
      <c r="J183" s="235"/>
      <c r="K183" s="235"/>
      <c r="L183" s="240"/>
      <c r="M183" s="241"/>
      <c r="N183" s="242"/>
      <c r="O183" s="242"/>
      <c r="P183" s="242"/>
      <c r="Q183" s="242"/>
      <c r="R183" s="242"/>
      <c r="S183" s="242"/>
      <c r="T183" s="243"/>
      <c r="U183" s="13"/>
      <c r="V183" s="13"/>
      <c r="W183" s="13"/>
      <c r="X183" s="13"/>
      <c r="Y183" s="13"/>
      <c r="Z183" s="13"/>
      <c r="AA183" s="13"/>
      <c r="AB183" s="13"/>
      <c r="AC183" s="13"/>
      <c r="AD183" s="13"/>
      <c r="AE183" s="13"/>
      <c r="AT183" s="244" t="s">
        <v>141</v>
      </c>
      <c r="AU183" s="244" t="s">
        <v>83</v>
      </c>
      <c r="AV183" s="13" t="s">
        <v>83</v>
      </c>
      <c r="AW183" s="13" t="s">
        <v>32</v>
      </c>
      <c r="AX183" s="13" t="s">
        <v>75</v>
      </c>
      <c r="AY183" s="244" t="s">
        <v>133</v>
      </c>
    </row>
    <row r="184" s="14" customFormat="1">
      <c r="A184" s="14"/>
      <c r="B184" s="245"/>
      <c r="C184" s="246"/>
      <c r="D184" s="236" t="s">
        <v>141</v>
      </c>
      <c r="E184" s="247" t="s">
        <v>1</v>
      </c>
      <c r="F184" s="248" t="s">
        <v>83</v>
      </c>
      <c r="G184" s="246"/>
      <c r="H184" s="249">
        <v>1</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141</v>
      </c>
      <c r="AU184" s="255" t="s">
        <v>83</v>
      </c>
      <c r="AV184" s="14" t="s">
        <v>85</v>
      </c>
      <c r="AW184" s="14" t="s">
        <v>32</v>
      </c>
      <c r="AX184" s="14" t="s">
        <v>83</v>
      </c>
      <c r="AY184" s="255" t="s">
        <v>133</v>
      </c>
    </row>
    <row r="185" s="2" customFormat="1" ht="16.5" customHeight="1">
      <c r="A185" s="39"/>
      <c r="B185" s="40"/>
      <c r="C185" s="220" t="s">
        <v>241</v>
      </c>
      <c r="D185" s="220" t="s">
        <v>135</v>
      </c>
      <c r="E185" s="221" t="s">
        <v>241</v>
      </c>
      <c r="F185" s="222" t="s">
        <v>2235</v>
      </c>
      <c r="G185" s="223" t="s">
        <v>2172</v>
      </c>
      <c r="H185" s="224">
        <v>1</v>
      </c>
      <c r="I185" s="225"/>
      <c r="J185" s="226">
        <f>ROUND(I185*H185,2)</f>
        <v>0</v>
      </c>
      <c r="K185" s="227"/>
      <c r="L185" s="45"/>
      <c r="M185" s="228" t="s">
        <v>1</v>
      </c>
      <c r="N185" s="229" t="s">
        <v>40</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139</v>
      </c>
      <c r="AT185" s="232" t="s">
        <v>135</v>
      </c>
      <c r="AU185" s="232" t="s">
        <v>83</v>
      </c>
      <c r="AY185" s="18" t="s">
        <v>133</v>
      </c>
      <c r="BE185" s="233">
        <f>IF(N185="základní",J185,0)</f>
        <v>0</v>
      </c>
      <c r="BF185" s="233">
        <f>IF(N185="snížená",J185,0)</f>
        <v>0</v>
      </c>
      <c r="BG185" s="233">
        <f>IF(N185="zákl. přenesená",J185,0)</f>
        <v>0</v>
      </c>
      <c r="BH185" s="233">
        <f>IF(N185="sníž. přenesená",J185,0)</f>
        <v>0</v>
      </c>
      <c r="BI185" s="233">
        <f>IF(N185="nulová",J185,0)</f>
        <v>0</v>
      </c>
      <c r="BJ185" s="18" t="s">
        <v>83</v>
      </c>
      <c r="BK185" s="233">
        <f>ROUND(I185*H185,2)</f>
        <v>0</v>
      </c>
      <c r="BL185" s="18" t="s">
        <v>139</v>
      </c>
      <c r="BM185" s="232" t="s">
        <v>2236</v>
      </c>
    </row>
    <row r="186" s="13" customFormat="1">
      <c r="A186" s="13"/>
      <c r="B186" s="234"/>
      <c r="C186" s="235"/>
      <c r="D186" s="236" t="s">
        <v>141</v>
      </c>
      <c r="E186" s="237" t="s">
        <v>1</v>
      </c>
      <c r="F186" s="238" t="s">
        <v>2237</v>
      </c>
      <c r="G186" s="235"/>
      <c r="H186" s="237" t="s">
        <v>1</v>
      </c>
      <c r="I186" s="239"/>
      <c r="J186" s="235"/>
      <c r="K186" s="235"/>
      <c r="L186" s="240"/>
      <c r="M186" s="241"/>
      <c r="N186" s="242"/>
      <c r="O186" s="242"/>
      <c r="P186" s="242"/>
      <c r="Q186" s="242"/>
      <c r="R186" s="242"/>
      <c r="S186" s="242"/>
      <c r="T186" s="243"/>
      <c r="U186" s="13"/>
      <c r="V186" s="13"/>
      <c r="W186" s="13"/>
      <c r="X186" s="13"/>
      <c r="Y186" s="13"/>
      <c r="Z186" s="13"/>
      <c r="AA186" s="13"/>
      <c r="AB186" s="13"/>
      <c r="AC186" s="13"/>
      <c r="AD186" s="13"/>
      <c r="AE186" s="13"/>
      <c r="AT186" s="244" t="s">
        <v>141</v>
      </c>
      <c r="AU186" s="244" t="s">
        <v>83</v>
      </c>
      <c r="AV186" s="13" t="s">
        <v>83</v>
      </c>
      <c r="AW186" s="13" t="s">
        <v>32</v>
      </c>
      <c r="AX186" s="13" t="s">
        <v>75</v>
      </c>
      <c r="AY186" s="244" t="s">
        <v>133</v>
      </c>
    </row>
    <row r="187" s="13" customFormat="1">
      <c r="A187" s="13"/>
      <c r="B187" s="234"/>
      <c r="C187" s="235"/>
      <c r="D187" s="236" t="s">
        <v>141</v>
      </c>
      <c r="E187" s="237" t="s">
        <v>1</v>
      </c>
      <c r="F187" s="238" t="s">
        <v>2238</v>
      </c>
      <c r="G187" s="235"/>
      <c r="H187" s="237" t="s">
        <v>1</v>
      </c>
      <c r="I187" s="239"/>
      <c r="J187" s="235"/>
      <c r="K187" s="235"/>
      <c r="L187" s="240"/>
      <c r="M187" s="241"/>
      <c r="N187" s="242"/>
      <c r="O187" s="242"/>
      <c r="P187" s="242"/>
      <c r="Q187" s="242"/>
      <c r="R187" s="242"/>
      <c r="S187" s="242"/>
      <c r="T187" s="243"/>
      <c r="U187" s="13"/>
      <c r="V187" s="13"/>
      <c r="W187" s="13"/>
      <c r="X187" s="13"/>
      <c r="Y187" s="13"/>
      <c r="Z187" s="13"/>
      <c r="AA187" s="13"/>
      <c r="AB187" s="13"/>
      <c r="AC187" s="13"/>
      <c r="AD187" s="13"/>
      <c r="AE187" s="13"/>
      <c r="AT187" s="244" t="s">
        <v>141</v>
      </c>
      <c r="AU187" s="244" t="s">
        <v>83</v>
      </c>
      <c r="AV187" s="13" t="s">
        <v>83</v>
      </c>
      <c r="AW187" s="13" t="s">
        <v>32</v>
      </c>
      <c r="AX187" s="13" t="s">
        <v>75</v>
      </c>
      <c r="AY187" s="244" t="s">
        <v>133</v>
      </c>
    </row>
    <row r="188" s="14" customFormat="1">
      <c r="A188" s="14"/>
      <c r="B188" s="245"/>
      <c r="C188" s="246"/>
      <c r="D188" s="236" t="s">
        <v>141</v>
      </c>
      <c r="E188" s="247" t="s">
        <v>1</v>
      </c>
      <c r="F188" s="248" t="s">
        <v>83</v>
      </c>
      <c r="G188" s="246"/>
      <c r="H188" s="249">
        <v>1</v>
      </c>
      <c r="I188" s="250"/>
      <c r="J188" s="246"/>
      <c r="K188" s="246"/>
      <c r="L188" s="251"/>
      <c r="M188" s="252"/>
      <c r="N188" s="253"/>
      <c r="O188" s="253"/>
      <c r="P188" s="253"/>
      <c r="Q188" s="253"/>
      <c r="R188" s="253"/>
      <c r="S188" s="253"/>
      <c r="T188" s="254"/>
      <c r="U188" s="14"/>
      <c r="V188" s="14"/>
      <c r="W188" s="14"/>
      <c r="X188" s="14"/>
      <c r="Y188" s="14"/>
      <c r="Z188" s="14"/>
      <c r="AA188" s="14"/>
      <c r="AB188" s="14"/>
      <c r="AC188" s="14"/>
      <c r="AD188" s="14"/>
      <c r="AE188" s="14"/>
      <c r="AT188" s="255" t="s">
        <v>141</v>
      </c>
      <c r="AU188" s="255" t="s">
        <v>83</v>
      </c>
      <c r="AV188" s="14" t="s">
        <v>85</v>
      </c>
      <c r="AW188" s="14" t="s">
        <v>32</v>
      </c>
      <c r="AX188" s="14" t="s">
        <v>83</v>
      </c>
      <c r="AY188" s="255" t="s">
        <v>133</v>
      </c>
    </row>
    <row r="189" s="2" customFormat="1" ht="16.5" customHeight="1">
      <c r="A189" s="39"/>
      <c r="B189" s="40"/>
      <c r="C189" s="220" t="s">
        <v>246</v>
      </c>
      <c r="D189" s="220" t="s">
        <v>135</v>
      </c>
      <c r="E189" s="221" t="s">
        <v>246</v>
      </c>
      <c r="F189" s="222" t="s">
        <v>2239</v>
      </c>
      <c r="G189" s="223" t="s">
        <v>519</v>
      </c>
      <c r="H189" s="224">
        <v>1</v>
      </c>
      <c r="I189" s="225"/>
      <c r="J189" s="226">
        <f>ROUND(I189*H189,2)</f>
        <v>0</v>
      </c>
      <c r="K189" s="227"/>
      <c r="L189" s="45"/>
      <c r="M189" s="228" t="s">
        <v>1</v>
      </c>
      <c r="N189" s="229" t="s">
        <v>40</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139</v>
      </c>
      <c r="AT189" s="232" t="s">
        <v>135</v>
      </c>
      <c r="AU189" s="232" t="s">
        <v>83</v>
      </c>
      <c r="AY189" s="18" t="s">
        <v>133</v>
      </c>
      <c r="BE189" s="233">
        <f>IF(N189="základní",J189,0)</f>
        <v>0</v>
      </c>
      <c r="BF189" s="233">
        <f>IF(N189="snížená",J189,0)</f>
        <v>0</v>
      </c>
      <c r="BG189" s="233">
        <f>IF(N189="zákl. přenesená",J189,0)</f>
        <v>0</v>
      </c>
      <c r="BH189" s="233">
        <f>IF(N189="sníž. přenesená",J189,0)</f>
        <v>0</v>
      </c>
      <c r="BI189" s="233">
        <f>IF(N189="nulová",J189,0)</f>
        <v>0</v>
      </c>
      <c r="BJ189" s="18" t="s">
        <v>83</v>
      </c>
      <c r="BK189" s="233">
        <f>ROUND(I189*H189,2)</f>
        <v>0</v>
      </c>
      <c r="BL189" s="18" t="s">
        <v>139</v>
      </c>
      <c r="BM189" s="232" t="s">
        <v>2240</v>
      </c>
    </row>
    <row r="190" s="13" customFormat="1">
      <c r="A190" s="13"/>
      <c r="B190" s="234"/>
      <c r="C190" s="235"/>
      <c r="D190" s="236" t="s">
        <v>141</v>
      </c>
      <c r="E190" s="237" t="s">
        <v>1</v>
      </c>
      <c r="F190" s="238" t="s">
        <v>2241</v>
      </c>
      <c r="G190" s="235"/>
      <c r="H190" s="237" t="s">
        <v>1</v>
      </c>
      <c r="I190" s="239"/>
      <c r="J190" s="235"/>
      <c r="K190" s="235"/>
      <c r="L190" s="240"/>
      <c r="M190" s="241"/>
      <c r="N190" s="242"/>
      <c r="O190" s="242"/>
      <c r="P190" s="242"/>
      <c r="Q190" s="242"/>
      <c r="R190" s="242"/>
      <c r="S190" s="242"/>
      <c r="T190" s="243"/>
      <c r="U190" s="13"/>
      <c r="V190" s="13"/>
      <c r="W190" s="13"/>
      <c r="X190" s="13"/>
      <c r="Y190" s="13"/>
      <c r="Z190" s="13"/>
      <c r="AA190" s="13"/>
      <c r="AB190" s="13"/>
      <c r="AC190" s="13"/>
      <c r="AD190" s="13"/>
      <c r="AE190" s="13"/>
      <c r="AT190" s="244" t="s">
        <v>141</v>
      </c>
      <c r="AU190" s="244" t="s">
        <v>83</v>
      </c>
      <c r="AV190" s="13" t="s">
        <v>83</v>
      </c>
      <c r="AW190" s="13" t="s">
        <v>32</v>
      </c>
      <c r="AX190" s="13" t="s">
        <v>75</v>
      </c>
      <c r="AY190" s="244" t="s">
        <v>133</v>
      </c>
    </row>
    <row r="191" s="14" customFormat="1">
      <c r="A191" s="14"/>
      <c r="B191" s="245"/>
      <c r="C191" s="246"/>
      <c r="D191" s="236" t="s">
        <v>141</v>
      </c>
      <c r="E191" s="247" t="s">
        <v>1</v>
      </c>
      <c r="F191" s="248" t="s">
        <v>83</v>
      </c>
      <c r="G191" s="246"/>
      <c r="H191" s="249">
        <v>1</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141</v>
      </c>
      <c r="AU191" s="255" t="s">
        <v>83</v>
      </c>
      <c r="AV191" s="14" t="s">
        <v>85</v>
      </c>
      <c r="AW191" s="14" t="s">
        <v>32</v>
      </c>
      <c r="AX191" s="14" t="s">
        <v>83</v>
      </c>
      <c r="AY191" s="255" t="s">
        <v>133</v>
      </c>
    </row>
    <row r="192" s="2" customFormat="1" ht="16.5" customHeight="1">
      <c r="A192" s="39"/>
      <c r="B192" s="40"/>
      <c r="C192" s="220" t="s">
        <v>251</v>
      </c>
      <c r="D192" s="220" t="s">
        <v>135</v>
      </c>
      <c r="E192" s="221" t="s">
        <v>251</v>
      </c>
      <c r="F192" s="222" t="s">
        <v>2242</v>
      </c>
      <c r="G192" s="223" t="s">
        <v>519</v>
      </c>
      <c r="H192" s="224">
        <v>1</v>
      </c>
      <c r="I192" s="225"/>
      <c r="J192" s="226">
        <f>ROUND(I192*H192,2)</f>
        <v>0</v>
      </c>
      <c r="K192" s="227"/>
      <c r="L192" s="45"/>
      <c r="M192" s="228" t="s">
        <v>1</v>
      </c>
      <c r="N192" s="229" t="s">
        <v>40</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139</v>
      </c>
      <c r="AT192" s="232" t="s">
        <v>135</v>
      </c>
      <c r="AU192" s="232" t="s">
        <v>83</v>
      </c>
      <c r="AY192" s="18" t="s">
        <v>133</v>
      </c>
      <c r="BE192" s="233">
        <f>IF(N192="základní",J192,0)</f>
        <v>0</v>
      </c>
      <c r="BF192" s="233">
        <f>IF(N192="snížená",J192,0)</f>
        <v>0</v>
      </c>
      <c r="BG192" s="233">
        <f>IF(N192="zákl. přenesená",J192,0)</f>
        <v>0</v>
      </c>
      <c r="BH192" s="233">
        <f>IF(N192="sníž. přenesená",J192,0)</f>
        <v>0</v>
      </c>
      <c r="BI192" s="233">
        <f>IF(N192="nulová",J192,0)</f>
        <v>0</v>
      </c>
      <c r="BJ192" s="18" t="s">
        <v>83</v>
      </c>
      <c r="BK192" s="233">
        <f>ROUND(I192*H192,2)</f>
        <v>0</v>
      </c>
      <c r="BL192" s="18" t="s">
        <v>139</v>
      </c>
      <c r="BM192" s="232" t="s">
        <v>2243</v>
      </c>
    </row>
    <row r="193" s="14" customFormat="1">
      <c r="A193" s="14"/>
      <c r="B193" s="245"/>
      <c r="C193" s="246"/>
      <c r="D193" s="236" t="s">
        <v>141</v>
      </c>
      <c r="E193" s="247" t="s">
        <v>1</v>
      </c>
      <c r="F193" s="248" t="s">
        <v>83</v>
      </c>
      <c r="G193" s="246"/>
      <c r="H193" s="249">
        <v>1</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141</v>
      </c>
      <c r="AU193" s="255" t="s">
        <v>83</v>
      </c>
      <c r="AV193" s="14" t="s">
        <v>85</v>
      </c>
      <c r="AW193" s="14" t="s">
        <v>32</v>
      </c>
      <c r="AX193" s="14" t="s">
        <v>83</v>
      </c>
      <c r="AY193" s="255" t="s">
        <v>133</v>
      </c>
    </row>
    <row r="194" s="2" customFormat="1" ht="24.15" customHeight="1">
      <c r="A194" s="39"/>
      <c r="B194" s="40"/>
      <c r="C194" s="220" t="s">
        <v>257</v>
      </c>
      <c r="D194" s="220" t="s">
        <v>135</v>
      </c>
      <c r="E194" s="221" t="s">
        <v>257</v>
      </c>
      <c r="F194" s="222" t="s">
        <v>2244</v>
      </c>
      <c r="G194" s="223" t="s">
        <v>519</v>
      </c>
      <c r="H194" s="224">
        <v>1</v>
      </c>
      <c r="I194" s="225"/>
      <c r="J194" s="226">
        <f>ROUND(I194*H194,2)</f>
        <v>0</v>
      </c>
      <c r="K194" s="227"/>
      <c r="L194" s="45"/>
      <c r="M194" s="228" t="s">
        <v>1</v>
      </c>
      <c r="N194" s="229" t="s">
        <v>40</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139</v>
      </c>
      <c r="AT194" s="232" t="s">
        <v>135</v>
      </c>
      <c r="AU194" s="232" t="s">
        <v>83</v>
      </c>
      <c r="AY194" s="18" t="s">
        <v>133</v>
      </c>
      <c r="BE194" s="233">
        <f>IF(N194="základní",J194,0)</f>
        <v>0</v>
      </c>
      <c r="BF194" s="233">
        <f>IF(N194="snížená",J194,0)</f>
        <v>0</v>
      </c>
      <c r="BG194" s="233">
        <f>IF(N194="zákl. přenesená",J194,0)</f>
        <v>0</v>
      </c>
      <c r="BH194" s="233">
        <f>IF(N194="sníž. přenesená",J194,0)</f>
        <v>0</v>
      </c>
      <c r="BI194" s="233">
        <f>IF(N194="nulová",J194,0)</f>
        <v>0</v>
      </c>
      <c r="BJ194" s="18" t="s">
        <v>83</v>
      </c>
      <c r="BK194" s="233">
        <f>ROUND(I194*H194,2)</f>
        <v>0</v>
      </c>
      <c r="BL194" s="18" t="s">
        <v>139</v>
      </c>
      <c r="BM194" s="232" t="s">
        <v>2245</v>
      </c>
    </row>
    <row r="195" s="14" customFormat="1">
      <c r="A195" s="14"/>
      <c r="B195" s="245"/>
      <c r="C195" s="246"/>
      <c r="D195" s="236" t="s">
        <v>141</v>
      </c>
      <c r="E195" s="247" t="s">
        <v>1</v>
      </c>
      <c r="F195" s="248" t="s">
        <v>83</v>
      </c>
      <c r="G195" s="246"/>
      <c r="H195" s="249">
        <v>1</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141</v>
      </c>
      <c r="AU195" s="255" t="s">
        <v>83</v>
      </c>
      <c r="AV195" s="14" t="s">
        <v>85</v>
      </c>
      <c r="AW195" s="14" t="s">
        <v>32</v>
      </c>
      <c r="AX195" s="14" t="s">
        <v>83</v>
      </c>
      <c r="AY195" s="255" t="s">
        <v>133</v>
      </c>
    </row>
    <row r="196" s="2" customFormat="1" ht="37.8" customHeight="1">
      <c r="A196" s="39"/>
      <c r="B196" s="40"/>
      <c r="C196" s="220" t="s">
        <v>263</v>
      </c>
      <c r="D196" s="220" t="s">
        <v>135</v>
      </c>
      <c r="E196" s="221" t="s">
        <v>263</v>
      </c>
      <c r="F196" s="222" t="s">
        <v>2246</v>
      </c>
      <c r="G196" s="223" t="s">
        <v>519</v>
      </c>
      <c r="H196" s="224">
        <v>1</v>
      </c>
      <c r="I196" s="225"/>
      <c r="J196" s="226">
        <f>ROUND(I196*H196,2)</f>
        <v>0</v>
      </c>
      <c r="K196" s="227"/>
      <c r="L196" s="45"/>
      <c r="M196" s="228" t="s">
        <v>1</v>
      </c>
      <c r="N196" s="229" t="s">
        <v>40</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139</v>
      </c>
      <c r="AT196" s="232" t="s">
        <v>135</v>
      </c>
      <c r="AU196" s="232" t="s">
        <v>83</v>
      </c>
      <c r="AY196" s="18" t="s">
        <v>133</v>
      </c>
      <c r="BE196" s="233">
        <f>IF(N196="základní",J196,0)</f>
        <v>0</v>
      </c>
      <c r="BF196" s="233">
        <f>IF(N196="snížená",J196,0)</f>
        <v>0</v>
      </c>
      <c r="BG196" s="233">
        <f>IF(N196="zákl. přenesená",J196,0)</f>
        <v>0</v>
      </c>
      <c r="BH196" s="233">
        <f>IF(N196="sníž. přenesená",J196,0)</f>
        <v>0</v>
      </c>
      <c r="BI196" s="233">
        <f>IF(N196="nulová",J196,0)</f>
        <v>0</v>
      </c>
      <c r="BJ196" s="18" t="s">
        <v>83</v>
      </c>
      <c r="BK196" s="233">
        <f>ROUND(I196*H196,2)</f>
        <v>0</v>
      </c>
      <c r="BL196" s="18" t="s">
        <v>139</v>
      </c>
      <c r="BM196" s="232" t="s">
        <v>2247</v>
      </c>
    </row>
    <row r="197" s="14" customFormat="1">
      <c r="A197" s="14"/>
      <c r="B197" s="245"/>
      <c r="C197" s="246"/>
      <c r="D197" s="236" t="s">
        <v>141</v>
      </c>
      <c r="E197" s="247" t="s">
        <v>1</v>
      </c>
      <c r="F197" s="248" t="s">
        <v>83</v>
      </c>
      <c r="G197" s="246"/>
      <c r="H197" s="249">
        <v>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141</v>
      </c>
      <c r="AU197" s="255" t="s">
        <v>83</v>
      </c>
      <c r="AV197" s="14" t="s">
        <v>85</v>
      </c>
      <c r="AW197" s="14" t="s">
        <v>32</v>
      </c>
      <c r="AX197" s="14" t="s">
        <v>83</v>
      </c>
      <c r="AY197" s="255" t="s">
        <v>133</v>
      </c>
    </row>
    <row r="198" s="2" customFormat="1" ht="49.05" customHeight="1">
      <c r="A198" s="39"/>
      <c r="B198" s="40"/>
      <c r="C198" s="220" t="s">
        <v>7</v>
      </c>
      <c r="D198" s="220" t="s">
        <v>135</v>
      </c>
      <c r="E198" s="221" t="s">
        <v>7</v>
      </c>
      <c r="F198" s="222" t="s">
        <v>2248</v>
      </c>
      <c r="G198" s="223" t="s">
        <v>519</v>
      </c>
      <c r="H198" s="224">
        <v>1</v>
      </c>
      <c r="I198" s="225"/>
      <c r="J198" s="226">
        <f>ROUND(I198*H198,2)</f>
        <v>0</v>
      </c>
      <c r="K198" s="227"/>
      <c r="L198" s="45"/>
      <c r="M198" s="228" t="s">
        <v>1</v>
      </c>
      <c r="N198" s="229" t="s">
        <v>40</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139</v>
      </c>
      <c r="AT198" s="232" t="s">
        <v>135</v>
      </c>
      <c r="AU198" s="232" t="s">
        <v>83</v>
      </c>
      <c r="AY198" s="18" t="s">
        <v>133</v>
      </c>
      <c r="BE198" s="233">
        <f>IF(N198="základní",J198,0)</f>
        <v>0</v>
      </c>
      <c r="BF198" s="233">
        <f>IF(N198="snížená",J198,0)</f>
        <v>0</v>
      </c>
      <c r="BG198" s="233">
        <f>IF(N198="zákl. přenesená",J198,0)</f>
        <v>0</v>
      </c>
      <c r="BH198" s="233">
        <f>IF(N198="sníž. přenesená",J198,0)</f>
        <v>0</v>
      </c>
      <c r="BI198" s="233">
        <f>IF(N198="nulová",J198,0)</f>
        <v>0</v>
      </c>
      <c r="BJ198" s="18" t="s">
        <v>83</v>
      </c>
      <c r="BK198" s="233">
        <f>ROUND(I198*H198,2)</f>
        <v>0</v>
      </c>
      <c r="BL198" s="18" t="s">
        <v>139</v>
      </c>
      <c r="BM198" s="232" t="s">
        <v>2249</v>
      </c>
    </row>
    <row r="199" s="13" customFormat="1">
      <c r="A199" s="13"/>
      <c r="B199" s="234"/>
      <c r="C199" s="235"/>
      <c r="D199" s="236" t="s">
        <v>141</v>
      </c>
      <c r="E199" s="237" t="s">
        <v>1</v>
      </c>
      <c r="F199" s="238" t="s">
        <v>2250</v>
      </c>
      <c r="G199" s="235"/>
      <c r="H199" s="237" t="s">
        <v>1</v>
      </c>
      <c r="I199" s="239"/>
      <c r="J199" s="235"/>
      <c r="K199" s="235"/>
      <c r="L199" s="240"/>
      <c r="M199" s="241"/>
      <c r="N199" s="242"/>
      <c r="O199" s="242"/>
      <c r="P199" s="242"/>
      <c r="Q199" s="242"/>
      <c r="R199" s="242"/>
      <c r="S199" s="242"/>
      <c r="T199" s="243"/>
      <c r="U199" s="13"/>
      <c r="V199" s="13"/>
      <c r="W199" s="13"/>
      <c r="X199" s="13"/>
      <c r="Y199" s="13"/>
      <c r="Z199" s="13"/>
      <c r="AA199" s="13"/>
      <c r="AB199" s="13"/>
      <c r="AC199" s="13"/>
      <c r="AD199" s="13"/>
      <c r="AE199" s="13"/>
      <c r="AT199" s="244" t="s">
        <v>141</v>
      </c>
      <c r="AU199" s="244" t="s">
        <v>83</v>
      </c>
      <c r="AV199" s="13" t="s">
        <v>83</v>
      </c>
      <c r="AW199" s="13" t="s">
        <v>32</v>
      </c>
      <c r="AX199" s="13" t="s">
        <v>75</v>
      </c>
      <c r="AY199" s="244" t="s">
        <v>133</v>
      </c>
    </row>
    <row r="200" s="14" customFormat="1">
      <c r="A200" s="14"/>
      <c r="B200" s="245"/>
      <c r="C200" s="246"/>
      <c r="D200" s="236" t="s">
        <v>141</v>
      </c>
      <c r="E200" s="247" t="s">
        <v>1</v>
      </c>
      <c r="F200" s="248" t="s">
        <v>83</v>
      </c>
      <c r="G200" s="246"/>
      <c r="H200" s="249">
        <v>1</v>
      </c>
      <c r="I200" s="250"/>
      <c r="J200" s="246"/>
      <c r="K200" s="246"/>
      <c r="L200" s="251"/>
      <c r="M200" s="252"/>
      <c r="N200" s="253"/>
      <c r="O200" s="253"/>
      <c r="P200" s="253"/>
      <c r="Q200" s="253"/>
      <c r="R200" s="253"/>
      <c r="S200" s="253"/>
      <c r="T200" s="254"/>
      <c r="U200" s="14"/>
      <c r="V200" s="14"/>
      <c r="W200" s="14"/>
      <c r="X200" s="14"/>
      <c r="Y200" s="14"/>
      <c r="Z200" s="14"/>
      <c r="AA200" s="14"/>
      <c r="AB200" s="14"/>
      <c r="AC200" s="14"/>
      <c r="AD200" s="14"/>
      <c r="AE200" s="14"/>
      <c r="AT200" s="255" t="s">
        <v>141</v>
      </c>
      <c r="AU200" s="255" t="s">
        <v>83</v>
      </c>
      <c r="AV200" s="14" t="s">
        <v>85</v>
      </c>
      <c r="AW200" s="14" t="s">
        <v>32</v>
      </c>
      <c r="AX200" s="14" t="s">
        <v>83</v>
      </c>
      <c r="AY200" s="255" t="s">
        <v>133</v>
      </c>
    </row>
    <row r="201" s="2" customFormat="1" ht="16.5" customHeight="1">
      <c r="A201" s="39"/>
      <c r="B201" s="40"/>
      <c r="C201" s="220" t="s">
        <v>272</v>
      </c>
      <c r="D201" s="220" t="s">
        <v>135</v>
      </c>
      <c r="E201" s="221" t="s">
        <v>272</v>
      </c>
      <c r="F201" s="222" t="s">
        <v>2251</v>
      </c>
      <c r="G201" s="223" t="s">
        <v>519</v>
      </c>
      <c r="H201" s="224">
        <v>1</v>
      </c>
      <c r="I201" s="225"/>
      <c r="J201" s="226">
        <f>ROUND(I201*H201,2)</f>
        <v>0</v>
      </c>
      <c r="K201" s="227"/>
      <c r="L201" s="45"/>
      <c r="M201" s="228" t="s">
        <v>1</v>
      </c>
      <c r="N201" s="229" t="s">
        <v>40</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139</v>
      </c>
      <c r="AT201" s="232" t="s">
        <v>135</v>
      </c>
      <c r="AU201" s="232" t="s">
        <v>83</v>
      </c>
      <c r="AY201" s="18" t="s">
        <v>133</v>
      </c>
      <c r="BE201" s="233">
        <f>IF(N201="základní",J201,0)</f>
        <v>0</v>
      </c>
      <c r="BF201" s="233">
        <f>IF(N201="snížená",J201,0)</f>
        <v>0</v>
      </c>
      <c r="BG201" s="233">
        <f>IF(N201="zákl. přenesená",J201,0)</f>
        <v>0</v>
      </c>
      <c r="BH201" s="233">
        <f>IF(N201="sníž. přenesená",J201,0)</f>
        <v>0</v>
      </c>
      <c r="BI201" s="233">
        <f>IF(N201="nulová",J201,0)</f>
        <v>0</v>
      </c>
      <c r="BJ201" s="18" t="s">
        <v>83</v>
      </c>
      <c r="BK201" s="233">
        <f>ROUND(I201*H201,2)</f>
        <v>0</v>
      </c>
      <c r="BL201" s="18" t="s">
        <v>139</v>
      </c>
      <c r="BM201" s="232" t="s">
        <v>2252</v>
      </c>
    </row>
    <row r="202" s="14" customFormat="1">
      <c r="A202" s="14"/>
      <c r="B202" s="245"/>
      <c r="C202" s="246"/>
      <c r="D202" s="236" t="s">
        <v>141</v>
      </c>
      <c r="E202" s="247" t="s">
        <v>1</v>
      </c>
      <c r="F202" s="248" t="s">
        <v>83</v>
      </c>
      <c r="G202" s="246"/>
      <c r="H202" s="249">
        <v>1</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141</v>
      </c>
      <c r="AU202" s="255" t="s">
        <v>83</v>
      </c>
      <c r="AV202" s="14" t="s">
        <v>85</v>
      </c>
      <c r="AW202" s="14" t="s">
        <v>32</v>
      </c>
      <c r="AX202" s="14" t="s">
        <v>83</v>
      </c>
      <c r="AY202" s="255" t="s">
        <v>133</v>
      </c>
    </row>
    <row r="203" s="2" customFormat="1" ht="16.5" customHeight="1">
      <c r="A203" s="39"/>
      <c r="B203" s="40"/>
      <c r="C203" s="220" t="s">
        <v>280</v>
      </c>
      <c r="D203" s="220" t="s">
        <v>135</v>
      </c>
      <c r="E203" s="221" t="s">
        <v>280</v>
      </c>
      <c r="F203" s="222" t="s">
        <v>2253</v>
      </c>
      <c r="G203" s="223" t="s">
        <v>519</v>
      </c>
      <c r="H203" s="224">
        <v>1</v>
      </c>
      <c r="I203" s="225"/>
      <c r="J203" s="226">
        <f>ROUND(I203*H203,2)</f>
        <v>0</v>
      </c>
      <c r="K203" s="227"/>
      <c r="L203" s="45"/>
      <c r="M203" s="228" t="s">
        <v>1</v>
      </c>
      <c r="N203" s="229" t="s">
        <v>40</v>
      </c>
      <c r="O203" s="92"/>
      <c r="P203" s="230">
        <f>O203*H203</f>
        <v>0</v>
      </c>
      <c r="Q203" s="230">
        <v>0</v>
      </c>
      <c r="R203" s="230">
        <f>Q203*H203</f>
        <v>0</v>
      </c>
      <c r="S203" s="230">
        <v>0</v>
      </c>
      <c r="T203" s="231">
        <f>S203*H203</f>
        <v>0</v>
      </c>
      <c r="U203" s="39"/>
      <c r="V203" s="39"/>
      <c r="W203" s="39"/>
      <c r="X203" s="39"/>
      <c r="Y203" s="39"/>
      <c r="Z203" s="39"/>
      <c r="AA203" s="39"/>
      <c r="AB203" s="39"/>
      <c r="AC203" s="39"/>
      <c r="AD203" s="39"/>
      <c r="AE203" s="39"/>
      <c r="AR203" s="232" t="s">
        <v>139</v>
      </c>
      <c r="AT203" s="232" t="s">
        <v>135</v>
      </c>
      <c r="AU203" s="232" t="s">
        <v>83</v>
      </c>
      <c r="AY203" s="18" t="s">
        <v>133</v>
      </c>
      <c r="BE203" s="233">
        <f>IF(N203="základní",J203,0)</f>
        <v>0</v>
      </c>
      <c r="BF203" s="233">
        <f>IF(N203="snížená",J203,0)</f>
        <v>0</v>
      </c>
      <c r="BG203" s="233">
        <f>IF(N203="zákl. přenesená",J203,0)</f>
        <v>0</v>
      </c>
      <c r="BH203" s="233">
        <f>IF(N203="sníž. přenesená",J203,0)</f>
        <v>0</v>
      </c>
      <c r="BI203" s="233">
        <f>IF(N203="nulová",J203,0)</f>
        <v>0</v>
      </c>
      <c r="BJ203" s="18" t="s">
        <v>83</v>
      </c>
      <c r="BK203" s="233">
        <f>ROUND(I203*H203,2)</f>
        <v>0</v>
      </c>
      <c r="BL203" s="18" t="s">
        <v>139</v>
      </c>
      <c r="BM203" s="232" t="s">
        <v>2254</v>
      </c>
    </row>
    <row r="204" s="14" customFormat="1">
      <c r="A204" s="14"/>
      <c r="B204" s="245"/>
      <c r="C204" s="246"/>
      <c r="D204" s="236" t="s">
        <v>141</v>
      </c>
      <c r="E204" s="247" t="s">
        <v>1</v>
      </c>
      <c r="F204" s="248" t="s">
        <v>83</v>
      </c>
      <c r="G204" s="246"/>
      <c r="H204" s="249">
        <v>1</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141</v>
      </c>
      <c r="AU204" s="255" t="s">
        <v>83</v>
      </c>
      <c r="AV204" s="14" t="s">
        <v>85</v>
      </c>
      <c r="AW204" s="14" t="s">
        <v>32</v>
      </c>
      <c r="AX204" s="14" t="s">
        <v>83</v>
      </c>
      <c r="AY204" s="255" t="s">
        <v>133</v>
      </c>
    </row>
    <row r="205" s="2" customFormat="1" ht="16.5" customHeight="1">
      <c r="A205" s="39"/>
      <c r="B205" s="40"/>
      <c r="C205" s="220" t="s">
        <v>286</v>
      </c>
      <c r="D205" s="220" t="s">
        <v>135</v>
      </c>
      <c r="E205" s="221" t="s">
        <v>286</v>
      </c>
      <c r="F205" s="222" t="s">
        <v>2255</v>
      </c>
      <c r="G205" s="223" t="s">
        <v>519</v>
      </c>
      <c r="H205" s="224">
        <v>1</v>
      </c>
      <c r="I205" s="225"/>
      <c r="J205" s="226">
        <f>ROUND(I205*H205,2)</f>
        <v>0</v>
      </c>
      <c r="K205" s="227"/>
      <c r="L205" s="45"/>
      <c r="M205" s="228" t="s">
        <v>1</v>
      </c>
      <c r="N205" s="229" t="s">
        <v>40</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139</v>
      </c>
      <c r="AT205" s="232" t="s">
        <v>135</v>
      </c>
      <c r="AU205" s="232" t="s">
        <v>83</v>
      </c>
      <c r="AY205" s="18" t="s">
        <v>133</v>
      </c>
      <c r="BE205" s="233">
        <f>IF(N205="základní",J205,0)</f>
        <v>0</v>
      </c>
      <c r="BF205" s="233">
        <f>IF(N205="snížená",J205,0)</f>
        <v>0</v>
      </c>
      <c r="BG205" s="233">
        <f>IF(N205="zákl. přenesená",J205,0)</f>
        <v>0</v>
      </c>
      <c r="BH205" s="233">
        <f>IF(N205="sníž. přenesená",J205,0)</f>
        <v>0</v>
      </c>
      <c r="BI205" s="233">
        <f>IF(N205="nulová",J205,0)</f>
        <v>0</v>
      </c>
      <c r="BJ205" s="18" t="s">
        <v>83</v>
      </c>
      <c r="BK205" s="233">
        <f>ROUND(I205*H205,2)</f>
        <v>0</v>
      </c>
      <c r="BL205" s="18" t="s">
        <v>139</v>
      </c>
      <c r="BM205" s="232" t="s">
        <v>2256</v>
      </c>
    </row>
    <row r="206" s="14" customFormat="1">
      <c r="A206" s="14"/>
      <c r="B206" s="245"/>
      <c r="C206" s="246"/>
      <c r="D206" s="236" t="s">
        <v>141</v>
      </c>
      <c r="E206" s="247" t="s">
        <v>1</v>
      </c>
      <c r="F206" s="248" t="s">
        <v>83</v>
      </c>
      <c r="G206" s="246"/>
      <c r="H206" s="249">
        <v>1</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141</v>
      </c>
      <c r="AU206" s="255" t="s">
        <v>83</v>
      </c>
      <c r="AV206" s="14" t="s">
        <v>85</v>
      </c>
      <c r="AW206" s="14" t="s">
        <v>32</v>
      </c>
      <c r="AX206" s="14" t="s">
        <v>83</v>
      </c>
      <c r="AY206" s="255" t="s">
        <v>133</v>
      </c>
    </row>
    <row r="207" s="2" customFormat="1" ht="16.5" customHeight="1">
      <c r="A207" s="39"/>
      <c r="B207" s="40"/>
      <c r="C207" s="220" t="s">
        <v>292</v>
      </c>
      <c r="D207" s="220" t="s">
        <v>135</v>
      </c>
      <c r="E207" s="221" t="s">
        <v>292</v>
      </c>
      <c r="F207" s="222" t="s">
        <v>2257</v>
      </c>
      <c r="G207" s="223" t="s">
        <v>519</v>
      </c>
      <c r="H207" s="224">
        <v>1</v>
      </c>
      <c r="I207" s="225"/>
      <c r="J207" s="226">
        <f>ROUND(I207*H207,2)</f>
        <v>0</v>
      </c>
      <c r="K207" s="227"/>
      <c r="L207" s="45"/>
      <c r="M207" s="228" t="s">
        <v>1</v>
      </c>
      <c r="N207" s="229" t="s">
        <v>40</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139</v>
      </c>
      <c r="AT207" s="232" t="s">
        <v>135</v>
      </c>
      <c r="AU207" s="232" t="s">
        <v>83</v>
      </c>
      <c r="AY207" s="18" t="s">
        <v>133</v>
      </c>
      <c r="BE207" s="233">
        <f>IF(N207="základní",J207,0)</f>
        <v>0</v>
      </c>
      <c r="BF207" s="233">
        <f>IF(N207="snížená",J207,0)</f>
        <v>0</v>
      </c>
      <c r="BG207" s="233">
        <f>IF(N207="zákl. přenesená",J207,0)</f>
        <v>0</v>
      </c>
      <c r="BH207" s="233">
        <f>IF(N207="sníž. přenesená",J207,0)</f>
        <v>0</v>
      </c>
      <c r="BI207" s="233">
        <f>IF(N207="nulová",J207,0)</f>
        <v>0</v>
      </c>
      <c r="BJ207" s="18" t="s">
        <v>83</v>
      </c>
      <c r="BK207" s="233">
        <f>ROUND(I207*H207,2)</f>
        <v>0</v>
      </c>
      <c r="BL207" s="18" t="s">
        <v>139</v>
      </c>
      <c r="BM207" s="232" t="s">
        <v>2258</v>
      </c>
    </row>
    <row r="208" s="14" customFormat="1">
      <c r="A208" s="14"/>
      <c r="B208" s="245"/>
      <c r="C208" s="246"/>
      <c r="D208" s="236" t="s">
        <v>141</v>
      </c>
      <c r="E208" s="247" t="s">
        <v>1</v>
      </c>
      <c r="F208" s="248" t="s">
        <v>83</v>
      </c>
      <c r="G208" s="246"/>
      <c r="H208" s="249">
        <v>1</v>
      </c>
      <c r="I208" s="250"/>
      <c r="J208" s="246"/>
      <c r="K208" s="246"/>
      <c r="L208" s="251"/>
      <c r="M208" s="289"/>
      <c r="N208" s="290"/>
      <c r="O208" s="290"/>
      <c r="P208" s="290"/>
      <c r="Q208" s="290"/>
      <c r="R208" s="290"/>
      <c r="S208" s="290"/>
      <c r="T208" s="291"/>
      <c r="U208" s="14"/>
      <c r="V208" s="14"/>
      <c r="W208" s="14"/>
      <c r="X208" s="14"/>
      <c r="Y208" s="14"/>
      <c r="Z208" s="14"/>
      <c r="AA208" s="14"/>
      <c r="AB208" s="14"/>
      <c r="AC208" s="14"/>
      <c r="AD208" s="14"/>
      <c r="AE208" s="14"/>
      <c r="AT208" s="255" t="s">
        <v>141</v>
      </c>
      <c r="AU208" s="255" t="s">
        <v>83</v>
      </c>
      <c r="AV208" s="14" t="s">
        <v>85</v>
      </c>
      <c r="AW208" s="14" t="s">
        <v>32</v>
      </c>
      <c r="AX208" s="14" t="s">
        <v>83</v>
      </c>
      <c r="AY208" s="255" t="s">
        <v>133</v>
      </c>
    </row>
    <row r="209" s="2" customFormat="1" ht="6.96" customHeight="1">
      <c r="A209" s="39"/>
      <c r="B209" s="67"/>
      <c r="C209" s="68"/>
      <c r="D209" s="68"/>
      <c r="E209" s="68"/>
      <c r="F209" s="68"/>
      <c r="G209" s="68"/>
      <c r="H209" s="68"/>
      <c r="I209" s="68"/>
      <c r="J209" s="68"/>
      <c r="K209" s="68"/>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lt4rKpWNI1y/WMHsXXgUkrjik+ND3vqpMPYoIjUcYE9ba5L1NyaoL+Rvk7j63/70FjJHISbtD7dfIo4dKYwgQ==" hashValue="4ZXKP32mF4yvyTs3xH1R9OaryzNdMEaTc3YxvHg3gCP2rVNB29YU0acZGIJIkpBXEaakB+o6FKJn7B7NU2uHFg==" algorithmName="SHA-512" password="CC35"/>
  <autoFilter ref="C116:K208"/>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Hana Bramborová</dc:creator>
  <cp:lastModifiedBy>Hana Bramborová</cp:lastModifiedBy>
  <dcterms:created xsi:type="dcterms:W3CDTF">2024-04-05T06:54:57Z</dcterms:created>
  <dcterms:modified xsi:type="dcterms:W3CDTF">2024-04-05T06:55:16Z</dcterms:modified>
</cp:coreProperties>
</file>