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VON - Vedlejší a ostatní 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stavební část'!$C$92:$K$245</definedName>
    <definedName name="_xlnm.Print_Area" localSheetId="1">'01 - stavební část'!$C$4:$J$39,'01 - stavební část'!$C$45:$J$74,'01 - stavební část'!$C$80:$K$245</definedName>
    <definedName name="_xlnm.Print_Titles" localSheetId="1">'01 - stavební část'!$92:$92</definedName>
    <definedName name="_xlnm._FilterDatabase" localSheetId="2" hidden="1">'VON - Vedlejší a ostatní ...'!$C$79:$K$86</definedName>
    <definedName name="_xlnm.Print_Area" localSheetId="2">'VON - Vedlejší a ostatní ...'!$C$4:$J$39,'VON - Vedlejší a ostatní ...'!$C$45:$J$61,'VON - Vedlejší a ostatní ...'!$C$67:$K$86</definedName>
    <definedName name="_xlnm.Print_Titles" localSheetId="2">'VON - Vedlejší a ostatní ...'!$79:$79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70"/>
  <c i="2" r="J37"/>
  <c r="J36"/>
  <c i="1" r="AY55"/>
  <c i="2" r="J35"/>
  <c i="1" r="AX55"/>
  <c i="2"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5"/>
  <c r="BH155"/>
  <c r="BG155"/>
  <c r="BF155"/>
  <c r="T155"/>
  <c r="R155"/>
  <c r="P155"/>
  <c r="BI146"/>
  <c r="BH146"/>
  <c r="BG146"/>
  <c r="BF146"/>
  <c r="T146"/>
  <c r="T145"/>
  <c r="T144"/>
  <c r="R146"/>
  <c r="R145"/>
  <c r="R144"/>
  <c r="P146"/>
  <c r="P145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2"/>
  <c r="BH122"/>
  <c r="BG122"/>
  <c r="BF122"/>
  <c r="T122"/>
  <c r="R122"/>
  <c r="P122"/>
  <c r="BI120"/>
  <c r="BH120"/>
  <c r="BG120"/>
  <c r="BF120"/>
  <c r="T120"/>
  <c r="R120"/>
  <c r="P120"/>
  <c r="BI115"/>
  <c r="BH115"/>
  <c r="BG115"/>
  <c r="BF115"/>
  <c r="T115"/>
  <c r="R115"/>
  <c r="P115"/>
  <c r="BI102"/>
  <c r="BH102"/>
  <c r="BG102"/>
  <c r="BF102"/>
  <c r="T102"/>
  <c r="R102"/>
  <c r="P102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155"/>
  <c r="J213"/>
  <c r="BK173"/>
  <c r="J122"/>
  <c r="BK240"/>
  <c r="J204"/>
  <c r="J142"/>
  <c r="J226"/>
  <c r="J165"/>
  <c r="J102"/>
  <c i="3" r="J86"/>
  <c i="2" r="BK220"/>
  <c r="BK206"/>
  <c r="BK178"/>
  <c r="J115"/>
  <c r="BK213"/>
  <c r="BK200"/>
  <c r="J96"/>
  <c r="BK197"/>
  <c r="BK138"/>
  <c i="3" r="J85"/>
  <c i="2" r="BK164"/>
  <c r="J238"/>
  <c r="J192"/>
  <c r="J136"/>
  <c r="J216"/>
  <c r="BK192"/>
  <c r="J128"/>
  <c r="J190"/>
  <c r="BK136"/>
  <c i="3" r="J83"/>
  <c r="BK82"/>
  <c i="2" r="J230"/>
  <c r="BK234"/>
  <c r="BK194"/>
  <c r="BK129"/>
  <c r="BK96"/>
  <c r="J210"/>
  <c r="J164"/>
  <c r="BK238"/>
  <c r="J194"/>
  <c r="BK122"/>
  <c i="3" r="J82"/>
  <c i="2" r="BK232"/>
  <c r="BK242"/>
  <c r="J197"/>
  <c r="BK165"/>
  <c r="BK244"/>
  <c r="BK207"/>
  <c r="J138"/>
  <c r="J244"/>
  <c r="J183"/>
  <c r="J120"/>
  <c i="3" r="BK83"/>
  <c i="2" r="BK226"/>
  <c r="J133"/>
  <c r="BK204"/>
  <c r="J168"/>
  <c r="J242"/>
  <c r="J206"/>
  <c r="BK162"/>
  <c r="BK210"/>
  <c r="J162"/>
  <c r="BK115"/>
  <c i="3" r="BK84"/>
  <c i="2" r="J233"/>
  <c r="BK120"/>
  <c r="J200"/>
  <c r="BK146"/>
  <c r="BK230"/>
  <c r="J178"/>
  <c r="J129"/>
  <c r="BK212"/>
  <c r="J146"/>
  <c i="3" r="BK85"/>
  <c i="2" r="J240"/>
  <c r="BK142"/>
  <c r="BK216"/>
  <c r="BK190"/>
  <c r="BK133"/>
  <c r="BK233"/>
  <c r="BK168"/>
  <c r="J232"/>
  <c r="J220"/>
  <c r="BK155"/>
  <c i="3" r="BK86"/>
  <c i="2" r="J234"/>
  <c r="J207"/>
  <c r="BK183"/>
  <c r="BK128"/>
  <c r="BK102"/>
  <c r="J212"/>
  <c r="J173"/>
  <c i="1" r="AS54"/>
  <c i="3" r="J84"/>
  <c i="2" l="1" r="R95"/>
  <c r="P154"/>
  <c r="T172"/>
  <c r="P189"/>
  <c r="P203"/>
  <c r="BK209"/>
  <c r="J209"/>
  <c r="J72"/>
  <c r="T215"/>
  <c r="T95"/>
  <c r="R154"/>
  <c r="BK172"/>
  <c r="J172"/>
  <c r="J67"/>
  <c r="T189"/>
  <c r="BK203"/>
  <c r="J203"/>
  <c r="J71"/>
  <c r="R209"/>
  <c r="P215"/>
  <c i="3" r="P81"/>
  <c r="P80"/>
  <c i="1" r="AU56"/>
  <c i="2" r="P95"/>
  <c r="T154"/>
  <c r="T153"/>
  <c r="R172"/>
  <c r="R189"/>
  <c r="R203"/>
  <c r="P209"/>
  <c r="R215"/>
  <c i="3" r="R81"/>
  <c r="R80"/>
  <c i="2" r="BK95"/>
  <c r="J95"/>
  <c r="J61"/>
  <c r="BK154"/>
  <c r="J154"/>
  <c r="J65"/>
  <c r="P172"/>
  <c r="BK189"/>
  <c r="J189"/>
  <c r="J68"/>
  <c r="T203"/>
  <c r="T209"/>
  <c r="BK215"/>
  <c r="J215"/>
  <c r="J73"/>
  <c i="3" r="BK81"/>
  <c r="BK80"/>
  <c r="J80"/>
  <c r="J59"/>
  <c r="T81"/>
  <c r="T80"/>
  <c i="2" r="BK145"/>
  <c r="J145"/>
  <c r="J63"/>
  <c r="BK167"/>
  <c r="J167"/>
  <c r="J66"/>
  <c r="BK199"/>
  <c r="J199"/>
  <c r="J69"/>
  <c r="BK144"/>
  <c r="J144"/>
  <c r="J62"/>
  <c r="BK202"/>
  <c r="J202"/>
  <c r="J70"/>
  <c i="3" r="F55"/>
  <c r="J74"/>
  <c r="BE86"/>
  <c r="E48"/>
  <c r="BE85"/>
  <c r="BE82"/>
  <c r="BE83"/>
  <c r="BE84"/>
  <c i="2" r="F90"/>
  <c r="BE128"/>
  <c r="BE164"/>
  <c r="BE192"/>
  <c r="BE206"/>
  <c r="BE207"/>
  <c r="BE210"/>
  <c r="BE216"/>
  <c r="BE230"/>
  <c r="BE233"/>
  <c r="E83"/>
  <c r="BE96"/>
  <c r="BE115"/>
  <c r="BE120"/>
  <c r="BE129"/>
  <c r="BE165"/>
  <c r="BE168"/>
  <c r="BE173"/>
  <c r="BE178"/>
  <c r="BE183"/>
  <c r="BE190"/>
  <c r="BE197"/>
  <c r="BE204"/>
  <c r="BE220"/>
  <c r="BE226"/>
  <c r="BE232"/>
  <c r="BE234"/>
  <c r="J87"/>
  <c r="BE155"/>
  <c r="BE162"/>
  <c r="BE194"/>
  <c r="BE200"/>
  <c r="BE212"/>
  <c r="BE213"/>
  <c r="BE240"/>
  <c r="BE242"/>
  <c r="BE244"/>
  <c r="BE102"/>
  <c r="BE122"/>
  <c r="BE133"/>
  <c r="BE136"/>
  <c r="BE138"/>
  <c r="BE142"/>
  <c r="BE146"/>
  <c r="BE238"/>
  <c i="3" r="F37"/>
  <c i="1" r="BD56"/>
  <c i="3" r="F35"/>
  <c i="1" r="BB56"/>
  <c i="2" r="F34"/>
  <c i="1" r="BA55"/>
  <c i="2" r="F37"/>
  <c i="1" r="BD55"/>
  <c i="3" r="F36"/>
  <c i="1" r="BC56"/>
  <c i="2" r="F35"/>
  <c i="1" r="BB55"/>
  <c i="3" r="J34"/>
  <c i="1" r="AW56"/>
  <c i="3" r="F34"/>
  <c i="1" r="BA56"/>
  <c i="2" r="F36"/>
  <c i="1" r="BC55"/>
  <c i="2" r="J34"/>
  <c i="1" r="AW55"/>
  <c i="2" l="1" r="R202"/>
  <c r="T202"/>
  <c r="T94"/>
  <c r="T93"/>
  <c r="P202"/>
  <c r="P153"/>
  <c r="P94"/>
  <c r="P93"/>
  <c i="1" r="AU55"/>
  <c i="2" r="R153"/>
  <c r="R94"/>
  <c r="R93"/>
  <c i="3" r="J81"/>
  <c r="J60"/>
  <c i="2" r="BK153"/>
  <c r="J153"/>
  <c r="J64"/>
  <c r="BK94"/>
  <c r="J94"/>
  <c r="J60"/>
  <c r="F33"/>
  <c i="1" r="AZ55"/>
  <c r="BD54"/>
  <c r="W33"/>
  <c r="BC54"/>
  <c r="W32"/>
  <c i="3" r="F33"/>
  <c i="1" r="AZ56"/>
  <c r="AU54"/>
  <c i="3" r="J30"/>
  <c i="1" r="AG56"/>
  <c r="BB54"/>
  <c r="W31"/>
  <c i="3" r="J33"/>
  <c i="1" r="AV56"/>
  <c r="AT56"/>
  <c r="AN56"/>
  <c i="2" r="J33"/>
  <c i="1" r="AV55"/>
  <c r="AT55"/>
  <c r="BA54"/>
  <c r="W30"/>
  <c i="2" l="1" r="BK93"/>
  <c r="J93"/>
  <c i="3" r="J39"/>
  <c i="1" r="AX54"/>
  <c r="AZ54"/>
  <c r="W29"/>
  <c r="AY54"/>
  <c i="2" r="J30"/>
  <c i="1" r="AG55"/>
  <c r="AG54"/>
  <c r="AK26"/>
  <c r="AW54"/>
  <c r="AK30"/>
  <c i="2" l="1" r="J39"/>
  <c r="J59"/>
  <c i="1" r="AN55"/>
  <c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<sst xmlns="http://schemas.openxmlformats.org/spreadsheetml/2006/main">
  <si>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</si>
  <si>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</si>
  <si>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</si>
  <si>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</si>
  <si>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</si>
  <si>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{c48f78ad-6cf5-4080-a93f-0654aa91e41d}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</si>
  <si>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</si>
  <si>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</si>
  <si>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</si>
  <si>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</si>
  <si>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</si>
  <si>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</si>
  <si>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</si>
  <si>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</si>
  <si>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</si>
  <si>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</si>
  <si>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</si>
  <si>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požární nádrže v k.ú.Svratouch</t>
  </si>
  <si>
    <t>KSO:</t>
  </si>
  <si>
    <t/>
  </si>
  <si>
    <t>CC-CZ:</t>
  </si>
  <si>
    <t>Místo:</t>
  </si>
  <si>
    <t>Svratouch</t>
  </si>
  <si>
    <t>Datum:</t>
  </si>
  <si>
    <t>27. 1. 2023</t>
  </si>
  <si>
    <t>Zadavatel:</t>
  </si>
  <si>
    <t>IČ:</t>
  </si>
  <si>
    <t>Obec Svratouch, 53942 Svratouch č.p.290</t>
  </si>
  <si>
    <t>DIČ:</t>
  </si>
  <si>
    <t>Uchazeč:</t>
  </si>
  <si>
    <t>Vyplň údaj</t>
  </si>
  <si>
    <t>Projektant:</t>
  </si>
  <si>
    <t>Ing.Martin Skřivan, Plevova 78, 59202 Svratka</t>
  </si>
  <si>
    <t>True</t>
  </si>
  <si>
    <t>Zpracovatel:</t>
  </si>
  <si>
    <t>Fr.Neuwirth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</si>
  <si>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</si>
  <si>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</si>
  <si>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</si>
  <si>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</si>
  <si>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</si>
  <si>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</si>
  <si>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</si>
  <si>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</si>
  <si>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</si>
  <si>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</si>
  <si>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</si>
  <si>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</si>
  <si>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</si>
  <si>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</si>
  <si>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</si>
  <si>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</si>
  <si>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</si>
  <si>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</si>
  <si>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</si>
  <si>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</si>
  <si>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</si>
  <si>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</si>
  <si>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</si>
  <si>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</si>
  <si>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</si>
  <si>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</si>
  <si>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</si>
  <si>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</si>
  <si>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</si>
  <si>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</si>
  <si>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</si>
  <si>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</si>
  <si>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</si>
  <si>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</si>
  <si>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</si>
  <si>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</si>
  <si>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</si>
  <si>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</si>
  <si>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</si>
  <si>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</si>
  <si>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</si>
  <si>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</si>
  <si>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</si>
  <si>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</si>
  <si>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</si>
  <si>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{39318911-f437-4b91-91bd-6e84a2cb0e0e}</t>
  </si>
  <si>
    <t>2</t>
  </si>
  <si>
    <t>VON</t>
  </si>
  <si>
    <t>Vedlejší a ostatní náklady</t>
  </si>
  <si>
    <t>{96ef3342-14b0-4b7c-822f-a78127166428}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</si>
  <si>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</si>
  <si>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</si>
  <si>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</si>
  <si>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</si>
  <si>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</si>
  <si>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</si>
  <si>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</si>
  <si>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</si>
  <si>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38 - Různé kompletní konstrukce</t>
  </si>
  <si>
    <t xml:space="preserve">    6 - Úpravy povrchů, podlahy a osazování výplní</t>
  </si>
  <si>
    <t xml:space="preserve">      62 - Úprava povrchů vnějších</t>
  </si>
  <si>
    <t xml:space="preserve">    9 - Ostatní konstrukce a práce, bourání</t>
  </si>
  <si>
    <t xml:space="preserve">      93 - Různé dokončovací konstrukce a práce inženýrských staveb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</si>
  <si>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</si>
  <si>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</si>
  <si>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</si>
  <si>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</si>
  <si>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</si>
  <si>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</si>
  <si>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767 - 1 - Kovové zábradlí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</si>
  <si>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</si>
  <si>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</si>
  <si>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</si>
  <si>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</si>
  <si>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</si>
  <si>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</si>
  <si>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</si>
  <si>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</si>
  <si>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</si>
  <si>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</si>
  <si>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</si>
  <si>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</si>
  <si>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</si>
  <si>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</si>
  <si>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</si>
  <si>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</si>
  <si>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</si>
  <si>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38</t>
  </si>
  <si>
    <t>Různé kompletní konstrukce</t>
  </si>
  <si>
    <t>K</t>
  </si>
  <si>
    <t>380326341</t>
  </si>
  <si>
    <t>Kompletní konstrukce čistíren odpadních vod, nádrží, vodojemů, kanálů z betonu železového bez výztuže a bednění pro konstrukce bílých van tř. C 30/37, tl. přes 80 do 150 mm ( třída vodostavebního betonu dle PD )</t>
  </si>
  <si>
    <t>m3</t>
  </si>
  <si>
    <t>CS ÚRS 2023 02</t>
  </si>
  <si>
    <t>4</t>
  </si>
  <si>
    <t>-2026538361</t>
  </si>
  <si>
    <t>Online PSC</t>
  </si>
  <si>
    <t>https://podminky.urs.cz/item/CS_URS_2023_02/380326341</t>
  </si>
  <si>
    <t>VV</t>
  </si>
  <si>
    <t>horní deska</t>
  </si>
  <si>
    <t>(22,39*0,50+(2,00+1,00)*0,50+20,45*0,50)*0,15</t>
  </si>
  <si>
    <t>(22,75*0,50+22,70*0,50+1,70*0,60*2)*0,15</t>
  </si>
  <si>
    <t>Mezisoučet</t>
  </si>
  <si>
    <t>3</t>
  </si>
  <si>
    <t>380326342</t>
  </si>
  <si>
    <t>Kompletní konstrukce čistíren odpadních vod, nádrží, vodojemů, kanálů z betonu železového bez výztuže a bednění pro konstrukce bílých van tř. C 30/37, tl. přes 150 do 300 mm ( třída vodostavebního betonu dle PD )</t>
  </si>
  <si>
    <t>-2090367455</t>
  </si>
  <si>
    <t>https://podminky.urs.cz/item/CS_URS_2023_02/380326342</t>
  </si>
  <si>
    <t>stěny</t>
  </si>
  <si>
    <t>(19,12+0,20*2)*0,20*1,65</t>
  </si>
  <si>
    <t>(20,885+0,20*2)*0,20*2,15</t>
  </si>
  <si>
    <t>20,35*0,20*(1,65+2,15)*1/2</t>
  </si>
  <si>
    <t>20,30*0,20*(1,65+2,15)*1/2</t>
  </si>
  <si>
    <t>1,00*0,50*2,15+1,00*0,70*(2,15+1,65)</t>
  </si>
  <si>
    <t>5% objemu - odhad na výplň spar kamenného zdiva</t>
  </si>
  <si>
    <t>34,777*0,050</t>
  </si>
  <si>
    <t>Součet</t>
  </si>
  <si>
    <t>380356231</t>
  </si>
  <si>
    <t>Bednění kompletních konstrukcí čistíren odpadních vod, nádrží, vodojemů, kanálů konstrukcí neomítaných z betonu prostého nebo železového ploch rovinných zřízení</t>
  </si>
  <si>
    <t>m2</t>
  </si>
  <si>
    <t>-1633645984</t>
  </si>
  <si>
    <t>https://podminky.urs.cz/item/CS_URS_2023_02/380356231</t>
  </si>
  <si>
    <t>19,12*1,65+20,885*2,15+(22,35+22,30)*(1,65+2,15)*1/2</t>
  </si>
  <si>
    <t>(20,46+22,39+24,36+23,495+0,56*8)*0,15</t>
  </si>
  <si>
    <t>380356232</t>
  </si>
  <si>
    <t>Bednění kompletních konstrukcí čistíren odpadních vod, nádrží, vodojemů, kanálů konstrukcí neomítaných z betonu prostého nebo železového ploch rovinných odstranění</t>
  </si>
  <si>
    <t>-319653250</t>
  </si>
  <si>
    <t>https://podminky.urs.cz/item/CS_URS_2023_02/380356232</t>
  </si>
  <si>
    <t>5</t>
  </si>
  <si>
    <t>985331215</t>
  </si>
  <si>
    <t>Dodatečné vlepování betonářské výztuže včetně vyvrtání a vyčištění otvoru chemickou maltou průměr výztuže 16 mm</t>
  </si>
  <si>
    <t>m</t>
  </si>
  <si>
    <t>1184387317</t>
  </si>
  <si>
    <t>https://podminky.urs.cz/item/CS_URS_2023_02/985331215</t>
  </si>
  <si>
    <t>pro kotvení svislé výztuže do stávajícího dna</t>
  </si>
  <si>
    <t>0,15*(177+171)</t>
  </si>
  <si>
    <t>( výztuž R16 - 1,128 t )</t>
  </si>
  <si>
    <t>6</t>
  </si>
  <si>
    <t>M</t>
  </si>
  <si>
    <t>13021015</t>
  </si>
  <si>
    <t>tyč ocelová kruhová žebírková DIN 488 jakost B500B (10 505) výztuž do betonu D 16mm</t>
  </si>
  <si>
    <t>t</t>
  </si>
  <si>
    <t>8</t>
  </si>
  <si>
    <t>1658515090</t>
  </si>
  <si>
    <t>7</t>
  </si>
  <si>
    <t>380361011</t>
  </si>
  <si>
    <t>Výztuž kompletních konstrukcí čistíren odpadních vod, nádrží, vodojemů, kanálů ze svařovaných sítí z drátů typu KARI</t>
  </si>
  <si>
    <t>-1809615953</t>
  </si>
  <si>
    <t>https://podminky.urs.cz/item/CS_URS_2023_02/380361011</t>
  </si>
  <si>
    <t>"Kari síť 100×100 d=6 mm" 248,00*4,44*0,001</t>
  </si>
  <si>
    <t>939941113.1</t>
  </si>
  <si>
    <t>Zřízení těsnění dilatační spáry ocelovým plechem ve stěně ( položka obsahuje výplň tmelem )</t>
  </si>
  <si>
    <t>-2088539711</t>
  </si>
  <si>
    <t>"rozmístění dle PD" 1,65*4+2,15*3+(1,65+2,15)*1/2*(4+4)</t>
  </si>
  <si>
    <t>9</t>
  </si>
  <si>
    <t>13611218</t>
  </si>
  <si>
    <t>plech ocelový hladký jakost S235JR tl 5mm tabule</t>
  </si>
  <si>
    <t>617818420</t>
  </si>
  <si>
    <t>0,283*1,1 'Přepočtené koeficientem množství</t>
  </si>
  <si>
    <t>10</t>
  </si>
  <si>
    <t>313101214</t>
  </si>
  <si>
    <t>Vytvoření prostupů nebo suchých kanálků v betonových zdech obkladových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0,10 do 0,20 m2</t>
  </si>
  <si>
    <t>1416478413</t>
  </si>
  <si>
    <t>https://podminky.urs.cz/item/CS_URS_2023_02/313101214</t>
  </si>
  <si>
    <t>"přítok PVC DN 400 mm" 0,25*1</t>
  </si>
  <si>
    <t>11</t>
  </si>
  <si>
    <t>28611148</t>
  </si>
  <si>
    <t>trubka kanalizační PVC DN 400x5000mm SN4</t>
  </si>
  <si>
    <t>-515319854</t>
  </si>
  <si>
    <t>0,25*1,01 'Přepočtené koeficientem množství</t>
  </si>
  <si>
    <t>Úpravy povrchů, podlahy a osazování výplní</t>
  </si>
  <si>
    <t>62</t>
  </si>
  <si>
    <t>Úprava povrchů vnějších</t>
  </si>
  <si>
    <t>12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</si>
  <si>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</si>
  <si>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</si>
  <si>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-2058952404</t>
  </si>
  <si>
    <t>https://podminky.urs.cz/item/CS_URS_2023_02/622111121</t>
  </si>
  <si>
    <t>19,12*1,65+20,885*2,15+20,35*(1,65+2,15)*1/2+22,30*(1,65+2,15)*1/2</t>
  </si>
  <si>
    <t>(22,39+20,46+22,35+22,30)*0,70+(2,00+1,70*2)*0,60</t>
  </si>
  <si>
    <t>Ostatní konstrukce a práce, bourání</t>
  </si>
  <si>
    <t>93</t>
  </si>
  <si>
    <t>Různé dokončovací konstrukce a práce inženýrských staveb</t>
  </si>
  <si>
    <t>13</t>
  </si>
  <si>
    <t>938902122</t>
  </si>
  <si>
    <t>Čištění nádrží, ploch dřevěných nebo betonových konstrukcí, potrubí ploch betonových konstrukcí tlakovou vodou</t>
  </si>
  <si>
    <t>-1420425698</t>
  </si>
  <si>
    <t>https://podminky.urs.cz/item/CS_URS_2023_02/938902122</t>
  </si>
  <si>
    <t>stávající povrch</t>
  </si>
  <si>
    <t>"dno" (19,50+21,30)*1/2*22,50</t>
  </si>
  <si>
    <t>"stěny" 19,50*1,50+(21,30+0,50*2)*2,00+(22,75+22,50+0,70*4)*(1,50+2,00)*1/2</t>
  </si>
  <si>
    <t>"horní deska" (20,46+22,39+22,75+22,50+0,56*6)*0,50</t>
  </si>
  <si>
    <t>14</t>
  </si>
  <si>
    <t>933901111</t>
  </si>
  <si>
    <t>Zkoušky objektů a vymývání provedení zkoušky vodotěsnosti betonové nádrže jakéhokoliv druhu a tvaru, o obsahu do 1000 m3</t>
  </si>
  <si>
    <t>-1357118695</t>
  </si>
  <si>
    <t>https://podminky.urs.cz/item/CS_URS_2023_02/933901111</t>
  </si>
  <si>
    <t>08211321</t>
  </si>
  <si>
    <t>voda pitná pro ostatní odběratele</t>
  </si>
  <si>
    <t>-1295984727</t>
  </si>
  <si>
    <t>16</t>
  </si>
  <si>
    <t>933901311</t>
  </si>
  <si>
    <t>Zkoušky objektů a vymývání naplnění a vyprázdnění nádrže pro účely vymývací (proplachovací) o obsahu do 1000 m3</t>
  </si>
  <si>
    <t>1114527583</t>
  </si>
  <si>
    <t>https://podminky.urs.cz/item/CS_URS_2023_02/933901311</t>
  </si>
  <si>
    <t>95</t>
  </si>
  <si>
    <t>Různé dokončovací konstrukce a práce pozemních staveb</t>
  </si>
  <si>
    <t>17</t>
  </si>
  <si>
    <t>952903112</t>
  </si>
  <si>
    <t>Vyčištění objektů čistíren odpadních vod, nádrží, žlabů nebo kanálů světlé výšky prostoru do 3,5 m</t>
  </si>
  <si>
    <t>-1918720065</t>
  </si>
  <si>
    <t>https://podminky.urs.cz/item/CS_URS_2023_02/952903112</t>
  </si>
  <si>
    <t>(19,12+20,885)*1/2*22,30</t>
  </si>
  <si>
    <t>96</t>
  </si>
  <si>
    <t>Bourání konstrukcí</t>
  </si>
  <si>
    <t>18</t>
  </si>
  <si>
    <t>962042320</t>
  </si>
  <si>
    <t>Bourání zdiva z betonu prostého nadzákladového objemu do 1 m3</t>
  </si>
  <si>
    <t>-1563330079</t>
  </si>
  <si>
    <t>https://podminky.urs.cz/item/CS_URS_2023_02/962042320</t>
  </si>
  <si>
    <t>stávající schody</t>
  </si>
  <si>
    <t>1,25*0,98*(0,183+1,098)*1/2-0,98*0,25*0,183*1/2*5</t>
  </si>
  <si>
    <t>19</t>
  </si>
  <si>
    <t>962042321</t>
  </si>
  <si>
    <t>Bourání zdiva z betonu prostého nadzákladového objemu přes 1 m3</t>
  </si>
  <si>
    <t>329747392</t>
  </si>
  <si>
    <t>https://podminky.urs.cz/item/CS_URS_2023_02/962042321</t>
  </si>
  <si>
    <t>(1,75*0,98*(0,20+1,60)*1/2-0,98*0,25*0,20*1/2*7)*2</t>
  </si>
  <si>
    <t>20</t>
  </si>
  <si>
    <t>967041112</t>
  </si>
  <si>
    <t>Přisekání (špicování) rovných ostění v betonu po hrubém vybourání otvorů bez odstupu</t>
  </si>
  <si>
    <t>-2031150940</t>
  </si>
  <si>
    <t>https://podminky.urs.cz/item/CS_URS_2023_02/967041112</t>
  </si>
  <si>
    <t>po vybourání schodů</t>
  </si>
  <si>
    <t>(0,98+0,70*2)*1,098-0,25*0,183*12</t>
  </si>
  <si>
    <t>((0,98+0,70*2)*1,60-0,25*0,20*12)*2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</si>
  <si>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</si>
  <si>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</si>
  <si>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</si>
  <si>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</si>
  <si>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1223768331</t>
  </si>
  <si>
    <t>https://podminky.urs.cz/item/CS_URS_2023_02/997013111</t>
  </si>
  <si>
    <t>22</t>
  </si>
  <si>
    <t>997013501</t>
  </si>
  <si>
    <t>Odvoz suti a vybouraných hmot na skládku nebo meziskládku se složením, na vzdálenost do 1 km</t>
  </si>
  <si>
    <t>668501493</t>
  </si>
  <si>
    <t>https://podminky.urs.cz/item/CS_URS_2023_02/997013501</t>
  </si>
  <si>
    <t>23</t>
  </si>
  <si>
    <t>997013509</t>
  </si>
  <si>
    <t>Odvoz suti a vybouraných hmot na skládku nebo meziskládku se složením, na vzdálenost Příplatek k ceně za každý další i započatý 1 km přes 1 km</t>
  </si>
  <si>
    <t>1212557744</t>
  </si>
  <si>
    <t>https://podminky.urs.cz/item/CS_URS_2023_02/997013509</t>
  </si>
  <si>
    <t>8,129*4 'Přepočtené koeficientem množství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</si>
  <si>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</si>
  <si>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</si>
  <si>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</si>
  <si>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-1500089213</t>
  </si>
  <si>
    <t>https://podminky.urs.cz/item/CS_URS_2023_02/997013631</t>
  </si>
  <si>
    <t>998</t>
  </si>
  <si>
    <t>Přesun hmot</t>
  </si>
  <si>
    <t>25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</si>
  <si>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</si>
  <si>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</si>
  <si>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1686790851</t>
  </si>
  <si>
    <t>https://podminky.urs.cz/item/CS_URS_2023_02/998142251</t>
  </si>
  <si>
    <t>PSV</t>
  </si>
  <si>
    <t>Práce a dodávky PSV</t>
  </si>
  <si>
    <t>767</t>
  </si>
  <si>
    <t>Konstrukce zámečnické</t>
  </si>
  <si>
    <t>26</t>
  </si>
  <si>
    <t>767861001</t>
  </si>
  <si>
    <t>Montáž vnitřních kovových žebříků přímých délky do 2 m, ukotvených do betonu ( montáž bude provedena tak, aby byly žebříky na zimu demontovatelné )</t>
  </si>
  <si>
    <t>kus</t>
  </si>
  <si>
    <t>1700659726</t>
  </si>
  <si>
    <t>https://podminky.urs.cz/item/CS_URS_2023_02/767861001</t>
  </si>
  <si>
    <t>27</t>
  </si>
  <si>
    <t>44983006.1</t>
  </si>
  <si>
    <t>žebřík výstupový jednoduchý přímý z nerezové oceli dl.2,0 m ( provedení dle PD řez č.v.: 05 )</t>
  </si>
  <si>
    <t>32</t>
  </si>
  <si>
    <t>812885979</t>
  </si>
  <si>
    <t>28</t>
  </si>
  <si>
    <t>998767101</t>
  </si>
  <si>
    <t>Přesun hmot pro zámečnické konstrukce stanovený z hmotnosti přesunovaného materiálu vodorovná dopravní vzdálenost do 50 m v objektech výšky do 6 m</t>
  </si>
  <si>
    <t>-1066081177</t>
  </si>
  <si>
    <t>https://podminky.urs.cz/item/CS_URS_2023_02/998767101</t>
  </si>
  <si>
    <t>767 - 1</t>
  </si>
  <si>
    <t>Kovové zábradlí</t>
  </si>
  <si>
    <t>29</t>
  </si>
  <si>
    <t>767161111</t>
  </si>
  <si>
    <t>Montáž zábradlí rovného z trubek nebo tenkostěnných profilů do zdiva, hmotnosti 1 m zábradlí do 20 kg</t>
  </si>
  <si>
    <t>-212049023</t>
  </si>
  <si>
    <t>https://podminky.urs.cz/item/CS_URS_2023_02/767161111</t>
  </si>
  <si>
    <t>30</t>
  </si>
  <si>
    <t>55391530R</t>
  </si>
  <si>
    <t>Dvoutrubkové zábradlí s výztužným sloupkem, povrchová úprava Zn</t>
  </si>
  <si>
    <t>-769584538</t>
  </si>
  <si>
    <t>31</t>
  </si>
  <si>
    <t>994150099</t>
  </si>
  <si>
    <t>783</t>
  </si>
  <si>
    <t>Dokončovací práce - nátěry</t>
  </si>
  <si>
    <t>783801503</t>
  </si>
  <si>
    <t>Příprava podkladu omítek před provedením nátěru omytí tlakovou vodou</t>
  </si>
  <si>
    <t>-873916056</t>
  </si>
  <si>
    <t>https://podminky.urs.cz/item/CS_URS_2023_02/783801503</t>
  </si>
  <si>
    <t>"stěny bazénu" 19,12*1,65+20,885*2,15+(22,30+22,35)*(1,65+2,15)*1/2</t>
  </si>
  <si>
    <t>33</t>
  </si>
  <si>
    <t>783901551</t>
  </si>
  <si>
    <t>Příprava podkladu betonových podlah před provedením nátěru omytím tlakovou vodou</t>
  </si>
  <si>
    <t>-1136961603</t>
  </si>
  <si>
    <t>https://podminky.urs.cz/item/CS_URS_2023_02/783901551</t>
  </si>
  <si>
    <t>"dno bazénu" (19,12+20,885)*1/2*22,30</t>
  </si>
  <si>
    <t>"betonový lem" (20,46+22,39+22,35+22,30)*0,70+(2,00+1,70*2)*0,60</t>
  </si>
  <si>
    <t xml:space="preserve">                         (20,46+22,39+24,36+23,495+0,60*7)*(0,275+0,305)*1/2</t>
  </si>
  <si>
    <t>34</t>
  </si>
  <si>
    <t>783902350</t>
  </si>
  <si>
    <t>Provedení tmelení podkladu betonových podlah prasklin šířky do 5 mm ( použití a rozsah - bude upřesněno )</t>
  </si>
  <si>
    <t>943051391</t>
  </si>
  <si>
    <t>https://podminky.urs.cz/item/CS_URS_2023_02/783902350</t>
  </si>
  <si>
    <t>"odhad - bude upřesněno" 50,000</t>
  </si>
  <si>
    <t>35</t>
  </si>
  <si>
    <t>23152210</t>
  </si>
  <si>
    <t>tmel silikonový trvale pružný</t>
  </si>
  <si>
    <t>kg</t>
  </si>
  <si>
    <t>1381360591</t>
  </si>
  <si>
    <t>50*0,049 'Přepočtené koeficientem množství</t>
  </si>
  <si>
    <t>36</t>
  </si>
  <si>
    <t>78380752R</t>
  </si>
  <si>
    <t>Provedení dvojnásobného nátěru požárních nádrží - svislé plochy včetně penetrace a materiálu</t>
  </si>
  <si>
    <t>-685729882</t>
  </si>
  <si>
    <t>37</t>
  </si>
  <si>
    <t>78390716R</t>
  </si>
  <si>
    <t>Provedení dvojnásobného nátěru požárních nádrží - podlahy včetně penetrace a materiálu</t>
  </si>
  <si>
    <t>875706034</t>
  </si>
  <si>
    <t>783306807</t>
  </si>
  <si>
    <t>Odstranění nátěrů ze zámečnických konstrukcí odstraňovačem nátěrů s obroušením</t>
  </si>
  <si>
    <t>1891925083</t>
  </si>
  <si>
    <t>https://podminky.urs.cz/item/CS_URS_2023_02/783306807</t>
  </si>
  <si>
    <t>"stávající česle" 2,000</t>
  </si>
  <si>
    <t>39</t>
  </si>
  <si>
    <t>783301303</t>
  </si>
  <si>
    <t>Příprava podkladu zámečnických konstrukcí před provedením nátěru odrezivění odrezovačem bezoplachovým</t>
  </si>
  <si>
    <t>-1574097646</t>
  </si>
  <si>
    <t>https://podminky.urs.cz/item/CS_URS_2023_02/783301303</t>
  </si>
  <si>
    <t>40</t>
  </si>
  <si>
    <t>783314203</t>
  </si>
  <si>
    <t>Základní antikorozní nátěr zámečnických konstrukcí jednonásobný syntetický samozákladující</t>
  </si>
  <si>
    <t>-820233134</t>
  </si>
  <si>
    <t>https://podminky.urs.cz/item/CS_URS_2023_02/783314203</t>
  </si>
  <si>
    <t>41</t>
  </si>
  <si>
    <t>783315103</t>
  </si>
  <si>
    <t>Mezinátěr zámečnických konstrukcí jednonásobný syntetický samozákladující</t>
  </si>
  <si>
    <t>-482793697</t>
  </si>
  <si>
    <t>https://podminky.urs.cz/item/CS_URS_2023_02/783315103</t>
  </si>
  <si>
    <t>42</t>
  </si>
  <si>
    <t>783317105</t>
  </si>
  <si>
    <t>Krycí nátěr (email) zámečnických konstrukcí jednonásobný syntetický samozákladující</t>
  </si>
  <si>
    <t>-11487393</t>
  </si>
  <si>
    <t>https://podminky.urs.cz/item/CS_URS_2023_02/783317105</t>
  </si>
  <si>
    <t>VON - Vedlejší a ostatní náklady</t>
  </si>
  <si>
    <t>D1 - Vedlejší a ostatní náklady</t>
  </si>
  <si>
    <t>D1</t>
  </si>
  <si>
    <t>002-004.1</t>
  </si>
  <si>
    <t>Zařízení staveniště, vč. BOZP - Veškeré činnosti dle vyhl. 230/2012Sb. §9 odst. 2 související s vybudováním, provozem a likvidací staveniště, vč. úklidu objektu před předáním stavby. Standardní prvky BOZP (mobilní oplocení, výstražné značení, přechody výkopů vč. oplocení, zábradlí, atd - vč. jejich dodávky, montáže, údržby a demontáže, resp. likvidace) a povinosti vyplívající z plánu BOZP vč. připomínek příslušných úřadů</t>
  </si>
  <si>
    <t>kpl</t>
  </si>
  <si>
    <t>1024</t>
  </si>
  <si>
    <t>630104970</t>
  </si>
  <si>
    <t>002-006</t>
  </si>
  <si>
    <t>Poskytnutí zařízení staveniště (jeho části) pro umožnění činnosti TDS, AD, SÚ, BOZP na stavbě - Pro zástupce objednatele (TDS, technici, AD, SÚ, koordinátor BOZP, .... ) bude v rámci zařízení staveniště zpřístupněna jedna kancelář (kontejnerového typu - zateplená, se sociálním zázemím včetně úklidových prostředků a potřeb), vybavená stoly, židlemi pro 6 osob, věšáky, s úložnými uzamykatelnými prostorami připojená na el. en., vodu a zabezpečená (před buňkou čistící zóna). , Kancelářská buńka bude sloužit jako pracoviště výše uvedených pracovníků objednavatele a orgánů DOSS na stavbě.</t>
  </si>
  <si>
    <t>-347994839</t>
  </si>
  <si>
    <t>002-201.1</t>
  </si>
  <si>
    <t>Projektová dokumentace skutečného provedení - Projektová dokumentace skutečného provedení dle vyhl. č. 230/2012Sb. §10 odst. 2 - 4x tištěně a 1x elektronicky na CD nosiči</t>
  </si>
  <si>
    <t>314298258</t>
  </si>
  <si>
    <t>002-301.1</t>
  </si>
  <si>
    <t>Kompletace atestů, certifikátů, revizních zpráv a ostatních dokladů - Kompletace atestů, certifikátů, revizních zpráv, protokolů o kotrolách, dokladů o vlastnostech materiálů, dokladů o likvidaci odpadu a ostatních dokladů potřebných k předání a kolaudaci stavby - 3x tištěně a 1x tištěně na CD nosiči.</t>
  </si>
  <si>
    <t>1514479287</t>
  </si>
  <si>
    <t>002-302</t>
  </si>
  <si>
    <t>Zpracování a předložení harmonogramů. Náklady na vyhotovení a předložení finančního a časového harmonogramu prací</t>
  </si>
  <si>
    <t>-2133191730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</si>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</sst>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80326341" TargetMode="External" /><Relationship Id="rId2" Type="http://schemas.openxmlformats.org/officeDocument/2006/relationships/hyperlink" Target="https://podminky.urs.cz/item/CS_URS_2023_02/380326342" TargetMode="External" /><Relationship Id="rId3" Type="http://schemas.openxmlformats.org/officeDocument/2006/relationships/hyperlink" Target="https://podminky.urs.cz/item/CS_URS_2023_02/380356231" TargetMode="External" /><Relationship Id="rId4" Type="http://schemas.openxmlformats.org/officeDocument/2006/relationships/hyperlink" Target="https://podminky.urs.cz/item/CS_URS_2023_02/380356232" TargetMode="External" /><Relationship Id="rId5" Type="http://schemas.openxmlformats.org/officeDocument/2006/relationships/hyperlink" Target="https://podminky.urs.cz/item/CS_URS_2023_02/985331215" TargetMode="External" /><Relationship Id="rId6" Type="http://schemas.openxmlformats.org/officeDocument/2006/relationships/hyperlink" Target="https://podminky.urs.cz/item/CS_URS_2023_02/380361011" TargetMode="External" /><Relationship Id="rId7" Type="http://schemas.openxmlformats.org/officeDocument/2006/relationships/hyperlink" Target="https://podminky.urs.cz/item/CS_URS_2023_02/313101214" TargetMode="External" /><Relationship Id="rId8" Type="http://schemas.openxmlformats.org/officeDocument/2006/relationships/hyperlink" Target="https://podminky.urs.cz/item/CS_URS_2023_02/622111121" TargetMode="External" /><Relationship Id="rId9" Type="http://schemas.openxmlformats.org/officeDocument/2006/relationships/hyperlink" Target="https://podminky.urs.cz/item/CS_URS_2023_02/938902122" TargetMode="External" /><Relationship Id="rId10" Type="http://schemas.openxmlformats.org/officeDocument/2006/relationships/hyperlink" Target="https://podminky.urs.cz/item/CS_URS_2023_02/933901111" TargetMode="External" /><Relationship Id="rId11" Type="http://schemas.openxmlformats.org/officeDocument/2006/relationships/hyperlink" Target="https://podminky.urs.cz/item/CS_URS_2023_02/933901311" TargetMode="External" /><Relationship Id="rId12" Type="http://schemas.openxmlformats.org/officeDocument/2006/relationships/hyperlink" Target="https://podminky.urs.cz/item/CS_URS_2023_02/952903112" TargetMode="External" /><Relationship Id="rId13" Type="http://schemas.openxmlformats.org/officeDocument/2006/relationships/hyperlink" Target="https://podminky.urs.cz/item/CS_URS_2023_02/962042320" TargetMode="External" /><Relationship Id="rId14" Type="http://schemas.openxmlformats.org/officeDocument/2006/relationships/hyperlink" Target="https://podminky.urs.cz/item/CS_URS_2023_02/962042321" TargetMode="External" /><Relationship Id="rId15" Type="http://schemas.openxmlformats.org/officeDocument/2006/relationships/hyperlink" Target="https://podminky.urs.cz/item/CS_URS_2023_02/967041112" TargetMode="External" /><Relationship Id="rId16" Type="http://schemas.openxmlformats.org/officeDocument/2006/relationships/hyperlink" Target="https://podminky.urs.cz/item/CS_URS_2023_02/997013111" TargetMode="External" /><Relationship Id="rId17" Type="http://schemas.openxmlformats.org/officeDocument/2006/relationships/hyperlink" Target="https://podminky.urs.cz/item/CS_URS_2023_02/997013501" TargetMode="External" /><Relationship Id="rId18" Type="http://schemas.openxmlformats.org/officeDocument/2006/relationships/hyperlink" Target="https://podminky.urs.cz/item/CS_URS_2023_02/997013509" TargetMode="External" /><Relationship Id="rId19" Type="http://schemas.openxmlformats.org/officeDocument/2006/relationships/hyperlink" Target="https://podminky.urs.cz/item/CS_URS_2023_02/997013631" TargetMode="External" /><Relationship Id="rId20" Type="http://schemas.openxmlformats.org/officeDocument/2006/relationships/hyperlink" Target="https://podminky.urs.cz/item/CS_URS_2023_02/998142251" TargetMode="External" /><Relationship Id="rId21" Type="http://schemas.openxmlformats.org/officeDocument/2006/relationships/hyperlink" Target="https://podminky.urs.cz/item/CS_URS_2023_02/767861001" TargetMode="External" /><Relationship Id="rId22" Type="http://schemas.openxmlformats.org/officeDocument/2006/relationships/hyperlink" Target="https://podminky.urs.cz/item/CS_URS_2023_02/998767101" TargetMode="External" /><Relationship Id="rId23" Type="http://schemas.openxmlformats.org/officeDocument/2006/relationships/hyperlink" Target="https://podminky.urs.cz/item/CS_URS_2023_02/767161111" TargetMode="External" /><Relationship Id="rId24" Type="http://schemas.openxmlformats.org/officeDocument/2006/relationships/hyperlink" Target="https://podminky.urs.cz/item/CS_URS_2023_02/998767101" TargetMode="External" /><Relationship Id="rId25" Type="http://schemas.openxmlformats.org/officeDocument/2006/relationships/hyperlink" Target="https://podminky.urs.cz/item/CS_URS_2023_02/783801503" TargetMode="External" /><Relationship Id="rId26" Type="http://schemas.openxmlformats.org/officeDocument/2006/relationships/hyperlink" Target="https://podminky.urs.cz/item/CS_URS_2023_02/783901551" TargetMode="External" /><Relationship Id="rId27" Type="http://schemas.openxmlformats.org/officeDocument/2006/relationships/hyperlink" Target="https://podminky.urs.cz/item/CS_URS_2023_02/783902350" TargetMode="External" /><Relationship Id="rId28" Type="http://schemas.openxmlformats.org/officeDocument/2006/relationships/hyperlink" Target="https://podminky.urs.cz/item/CS_URS_2023_02/783306807" TargetMode="External" /><Relationship Id="rId29" Type="http://schemas.openxmlformats.org/officeDocument/2006/relationships/hyperlink" Target="https://podminky.urs.cz/item/CS_URS_2023_02/783301303" TargetMode="External" /><Relationship Id="rId30" Type="http://schemas.openxmlformats.org/officeDocument/2006/relationships/hyperlink" Target="https://podminky.urs.cz/item/CS_URS_2023_02/783314203" TargetMode="External" /><Relationship Id="rId31" Type="http://schemas.openxmlformats.org/officeDocument/2006/relationships/hyperlink" Target="https://podminky.urs.cz/item/CS_URS_2023_02/783315103" TargetMode="External" /><Relationship Id="rId32" Type="http://schemas.openxmlformats.org/officeDocument/2006/relationships/hyperlink" Target="https://podminky.urs.cz/item/CS_URS_2023_02/783317105" TargetMode="External" /><Relationship Id="rId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2023_01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 požární nádrže v k.ú.Svratouch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Svratouch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27. 1. 2023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Svratouch, 53942 Svratouch č.p.290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Ing.Martin Skřivan, Plevova 78, 59202 Svratka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Fr.Neuwirth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část'!P93</f>
        <v>0</v>
      </c>
      <c r="AV55" s="122">
        <f>'01 - stavební část'!J33</f>
        <v>0</v>
      </c>
      <c r="AW55" s="122">
        <f>'01 - stavební část'!J34</f>
        <v>0</v>
      </c>
      <c r="AX55" s="122">
        <f>'01 - stavební část'!J35</f>
        <v>0</v>
      </c>
      <c r="AY55" s="122">
        <f>'01 - stavební část'!J36</f>
        <v>0</v>
      </c>
      <c r="AZ55" s="122">
        <f>'01 - stavební část'!F33</f>
        <v>0</v>
      </c>
      <c r="BA55" s="122">
        <f>'01 - stavební část'!F34</f>
        <v>0</v>
      </c>
      <c r="BB55" s="122">
        <f>'01 - stavební část'!F35</f>
        <v>0</v>
      </c>
      <c r="BC55" s="122">
        <f>'01 - stavební část'!F36</f>
        <v>0</v>
      </c>
      <c r="BD55" s="124">
        <f>'01 - stavební část'!F37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'VON - Vedlejší a ostatní 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'VON - Vedlejší a ostatní ...'!P80</f>
        <v>0</v>
      </c>
      <c r="AV56" s="127">
        <f>'VON - Vedlejší a ostatní ...'!J33</f>
        <v>0</v>
      </c>
      <c r="AW56" s="127">
        <f>'VON - Vedlejší a ostatní ...'!J34</f>
        <v>0</v>
      </c>
      <c r="AX56" s="127">
        <f>'VON - Vedlejší a ostatní ...'!J35</f>
        <v>0</v>
      </c>
      <c r="AY56" s="127">
        <f>'VON - Vedlejší a ostatní ...'!J36</f>
        <v>0</v>
      </c>
      <c r="AZ56" s="127">
        <f>'VON - Vedlejší a ostatní ...'!F33</f>
        <v>0</v>
      </c>
      <c r="BA56" s="127">
        <f>'VON - Vedlejší a ostatní ...'!F34</f>
        <v>0</v>
      </c>
      <c r="BB56" s="127">
        <f>'VON - Vedlejší a ostatní ...'!F35</f>
        <v>0</v>
      </c>
      <c r="BC56" s="127">
        <f>'VON - Vedlejší a ostatní ...'!F36</f>
        <v>0</v>
      </c>
      <c r="BD56" s="129">
        <f>'VON - Vedlejší a ostatní 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j3FnwOqSUC0uMRwgeaF5szLFlJnPCciL93PG6OS010YjJXvzOY/KS53drDhjGKauL3ucpMjbCiKrBLAbysviTQ==" hashValue="0DpndgsNslKxxoKd7Zq0w+40X5kvd+puarQLDgdFKVqo0F+1sb2v4BX8Znm997yOQTXvXsiLoEQblW8c83MyOw==" algorithmName="SHA-512" password="CEE1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stavební část'!C2" display="/"/>
    <hyperlink ref="A56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požární nádrže v k.ú.Svratouch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ROUND((SUM(BE93:BE245)),  2)</f>
        <v>0</v>
      </c>
      <c r="G33" s="40"/>
      <c r="H33" s="40"/>
      <c r="I33" s="150">
        <v>0.20999999999999999</v>
      </c>
      <c r="J33" s="149">
        <f>ROUND(((SUM(BE93:BE245))*I33),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ROUND((SUM(BF93:BF245)),  2)</f>
        <v>0</v>
      </c>
      <c r="G34" s="40"/>
      <c r="H34" s="40"/>
      <c r="I34" s="150">
        <v>0.14999999999999999</v>
      </c>
      <c r="J34" s="149">
        <f>ROUND(((SUM(BF93:BF245))*I34),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ROUND((SUM(BG93:BG245)),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ROUND((SUM(BH93:BH245)),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ROUND((SUM(BI93:BI245)),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požární nádrže v k.ú.Svratouch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Svratouch</v>
      </c>
      <c r="G52" s="42"/>
      <c r="H52" s="42"/>
      <c r="I52" s="34" t="s">
        <v>23</v>
      </c>
      <c r="J52" s="74" t="str">
        <f>IF(J12="","",J12)</f>
        <v>27. 1. 2023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Obec Svratouch, 53942 Svratouch č.p.290</v>
      </c>
      <c r="G54" s="42"/>
      <c r="H54" s="42"/>
      <c r="I54" s="34" t="s">
        <v>31</v>
      </c>
      <c r="J54" s="38" t="str">
        <f>E21</f>
        <v>Ing.Martin Skřivan, Plevova 78, 59202 Svratka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J144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J153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J154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J167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J189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J199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103</v>
      </c>
      <c r="E70" s="170"/>
      <c r="F70" s="170"/>
      <c r="G70" s="170"/>
      <c r="H70" s="170"/>
      <c r="I70" s="170"/>
      <c r="J70" s="171">
        <f>J202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104</v>
      </c>
      <c r="E71" s="176"/>
      <c r="F71" s="176"/>
      <c r="G71" s="176"/>
      <c r="H71" s="176"/>
      <c r="I71" s="176"/>
      <c r="J71" s="177">
        <f>J203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J209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J215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107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62" t="str">
        <f>E7</f>
        <v>Stavební úpravy požární nádrže v k.ú.Svratouch</v>
      </c>
      <c r="F83" s="34"/>
      <c r="G83" s="34"/>
      <c r="H83" s="34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87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01 - stavební část</v>
      </c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>Svratouch</v>
      </c>
      <c r="G87" s="42"/>
      <c r="H87" s="42"/>
      <c r="I87" s="34" t="s">
        <v>23</v>
      </c>
      <c r="J87" s="74" t="str">
        <f>IF(J12="","",J12)</f>
        <v>27. 1. 2023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E15</f>
        <v>Obec Svratouch, 53942 Svratouch č.p.290</v>
      </c>
      <c r="G89" s="42"/>
      <c r="H89" s="42"/>
      <c r="I89" s="34" t="s">
        <v>31</v>
      </c>
      <c r="J89" s="38" t="str">
        <f>E21</f>
        <v>Ing.Martin Skřivan, Plevova 78, 59202 Svratka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>Fr.Neuwirth</v>
      </c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79"/>
      <c r="B92" s="180"/>
      <c r="C92" s="181" t="s">
        <v>108</v>
      </c>
      <c r="D92" s="182" t="s">
        <v>57</v>
      </c>
      <c r="E92" s="182" t="s">
        <v>53</v>
      </c>
      <c r="F92" s="182" t="s">
        <v>54</v>
      </c>
      <c r="G92" s="182" t="s">
        <v>109</v>
      </c>
      <c r="H92" s="182" t="s">
        <v>110</v>
      </c>
      <c r="I92" s="182" t="s">
        <v>111</v>
      </c>
      <c r="J92" s="182" t="s">
        <v>91</v>
      </c>
      <c r="K92" s="183" t="s">
        <v>112</v>
      </c>
      <c r="L92" s="184"/>
      <c r="M92" s="94" t="s">
        <v>19</v>
      </c>
      <c r="N92" s="95" t="s">
        <v>42</v>
      </c>
      <c r="O92" s="95" t="s">
        <v>113</v>
      </c>
      <c r="P92" s="95" t="s">
        <v>114</v>
      </c>
      <c r="Q92" s="95" t="s">
        <v>115</v>
      </c>
      <c r="R92" s="95" t="s">
        <v>116</v>
      </c>
      <c r="S92" s="95" t="s">
        <v>117</v>
      </c>
      <c r="T92" s="96" t="s">
        <v>118</v>
      </c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</row>
    <row r="93" s="2" customFormat="1" ht="22.8" customHeight="1">
      <c r="A93" s="40"/>
      <c r="B93" s="41"/>
      <c r="C93" s="101" t="s">
        <v>119</v>
      </c>
      <c r="D93" s="42"/>
      <c r="E93" s="42"/>
      <c r="F93" s="42"/>
      <c r="G93" s="42"/>
      <c r="H93" s="42"/>
      <c r="I93" s="42"/>
      <c r="J93" s="185">
        <f>BK93</f>
        <v>0</v>
      </c>
      <c r="K93" s="42"/>
      <c r="L93" s="46"/>
      <c r="M93" s="97"/>
      <c r="N93" s="186"/>
      <c r="O93" s="98"/>
      <c r="P93" s="187">
        <f>P94+P202</f>
        <v>0</v>
      </c>
      <c r="Q93" s="98"/>
      <c r="R93" s="187">
        <f>R94+R202</f>
        <v>116.14793392999999</v>
      </c>
      <c r="S93" s="98"/>
      <c r="T93" s="188">
        <f>T94+T202</f>
        <v>8.1292800000000014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92</v>
      </c>
      <c r="BK93" s="189">
        <f>BK94+BK202</f>
        <v>0</v>
      </c>
    </row>
    <row r="94" s="12" customFormat="1" ht="25.92" customHeight="1">
      <c r="A94" s="12"/>
      <c r="B94" s="190"/>
      <c r="C94" s="191"/>
      <c r="D94" s="192" t="s">
        <v>71</v>
      </c>
      <c r="E94" s="193" t="s">
        <v>120</v>
      </c>
      <c r="F94" s="193" t="s">
        <v>121</v>
      </c>
      <c r="G94" s="191"/>
      <c r="H94" s="191"/>
      <c r="I94" s="194"/>
      <c r="J94" s="195">
        <f>BK94</f>
        <v>0</v>
      </c>
      <c r="K94" s="191"/>
      <c r="L94" s="196"/>
      <c r="M94" s="197"/>
      <c r="N94" s="198"/>
      <c r="O94" s="198"/>
      <c r="P94" s="199">
        <f>P95+P144+P153+P189+P199</f>
        <v>0</v>
      </c>
      <c r="Q94" s="198"/>
      <c r="R94" s="199">
        <f>R95+R144+R153+R189+R199</f>
        <v>115.16903192999999</v>
      </c>
      <c r="S94" s="198"/>
      <c r="T94" s="200">
        <f>T95+T144+T153+T189+T199</f>
        <v>8.1292800000000014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72</v>
      </c>
      <c r="AY94" s="201" t="s">
        <v>122</v>
      </c>
      <c r="BK94" s="203">
        <f>BK95+BK144+BK153+BK189+BK199</f>
        <v>0</v>
      </c>
    </row>
    <row r="95" s="12" customFormat="1" ht="22.8" customHeight="1">
      <c r="A95" s="12"/>
      <c r="B95" s="190"/>
      <c r="C95" s="191"/>
      <c r="D95" s="192" t="s">
        <v>71</v>
      </c>
      <c r="E95" s="204" t="s">
        <v>123</v>
      </c>
      <c r="F95" s="204" t="s">
        <v>124</v>
      </c>
      <c r="G95" s="191"/>
      <c r="H95" s="191"/>
      <c r="I95" s="194"/>
      <c r="J95" s="205">
        <f>BK95</f>
        <v>0</v>
      </c>
      <c r="K95" s="191"/>
      <c r="L95" s="196"/>
      <c r="M95" s="197"/>
      <c r="N95" s="198"/>
      <c r="O95" s="198"/>
      <c r="P95" s="199">
        <f>SUM(P96:P143)</f>
        <v>0</v>
      </c>
      <c r="Q95" s="198"/>
      <c r="R95" s="199">
        <f>SUM(R96:R143)</f>
        <v>114.69842177</v>
      </c>
      <c r="S95" s="198"/>
      <c r="T95" s="200">
        <f>SUM(T96:T143)</f>
        <v>0.052200000000000003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1" t="s">
        <v>80</v>
      </c>
      <c r="AT95" s="202" t="s">
        <v>71</v>
      </c>
      <c r="AU95" s="202" t="s">
        <v>80</v>
      </c>
      <c r="AY95" s="201" t="s">
        <v>122</v>
      </c>
      <c r="BK95" s="203">
        <f>SUM(BK96:BK143)</f>
        <v>0</v>
      </c>
    </row>
    <row r="96" s="2" customFormat="1" ht="33" customHeight="1">
      <c r="A96" s="40"/>
      <c r="B96" s="41"/>
      <c r="C96" s="206" t="s">
        <v>80</v>
      </c>
      <c r="D96" s="206" t="s">
        <v>125</v>
      </c>
      <c r="E96" s="207" t="s">
        <v>126</v>
      </c>
      <c r="F96" s="208" t="s">
        <v>127</v>
      </c>
      <c r="G96" s="209" t="s">
        <v>128</v>
      </c>
      <c r="H96" s="210">
        <v>7.1529999999999996</v>
      </c>
      <c r="I96" s="211"/>
      <c r="J96" s="212">
        <f>ROUND(I96*H96,2)</f>
        <v>0</v>
      </c>
      <c r="K96" s="208" t="s">
        <v>129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2.5516299999999998</v>
      </c>
      <c r="R96" s="215">
        <f>Q96*H96</f>
        <v>18.251809389999998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130</v>
      </c>
      <c r="AT96" s="217" t="s">
        <v>125</v>
      </c>
      <c r="AU96" s="217" t="s">
        <v>82</v>
      </c>
      <c r="AY96" s="19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130</v>
      </c>
      <c r="BM96" s="217" t="s">
        <v>131</v>
      </c>
    </row>
    <row r="97" s="2" customFormat="1">
      <c r="A97" s="40"/>
      <c r="B97" s="41"/>
      <c r="C97" s="42"/>
      <c r="D97" s="219" t="s">
        <v>132</v>
      </c>
      <c r="E97" s="42"/>
      <c r="F97" s="220" t="s">
        <v>133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132</v>
      </c>
      <c r="AU97" s="19" t="s">
        <v>82</v>
      </c>
    </row>
    <row r="98" s="13" customFormat="1">
      <c r="A98" s="13"/>
      <c r="B98" s="224"/>
      <c r="C98" s="225"/>
      <c r="D98" s="226" t="s">
        <v>134</v>
      </c>
      <c r="E98" s="227" t="s">
        <v>19</v>
      </c>
      <c r="F98" s="228" t="s">
        <v>135</v>
      </c>
      <c r="G98" s="225"/>
      <c r="H98" s="227" t="s">
        <v>19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134</v>
      </c>
      <c r="AU98" s="234" t="s">
        <v>82</v>
      </c>
      <c r="AV98" s="13" t="s">
        <v>80</v>
      </c>
      <c r="AW98" s="13" t="s">
        <v>33</v>
      </c>
      <c r="AX98" s="13" t="s">
        <v>72</v>
      </c>
      <c r="AY98" s="234" t="s">
        <v>122</v>
      </c>
    </row>
    <row r="99" s="14" customFormat="1">
      <c r="A99" s="14"/>
      <c r="B99" s="235"/>
      <c r="C99" s="236"/>
      <c r="D99" s="226" t="s">
        <v>134</v>
      </c>
      <c r="E99" s="237" t="s">
        <v>19</v>
      </c>
      <c r="F99" s="238" t="s">
        <v>136</v>
      </c>
      <c r="G99" s="236"/>
      <c r="H99" s="239">
        <v>3.4380000000000002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5" t="s">
        <v>134</v>
      </c>
      <c r="AU99" s="245" t="s">
        <v>82</v>
      </c>
      <c r="AV99" s="14" t="s">
        <v>82</v>
      </c>
      <c r="AW99" s="14" t="s">
        <v>33</v>
      </c>
      <c r="AX99" s="14" t="s">
        <v>72</v>
      </c>
      <c r="AY99" s="245" t="s">
        <v>122</v>
      </c>
    </row>
    <row r="100" s="14" customFormat="1">
      <c r="A100" s="14"/>
      <c r="B100" s="235"/>
      <c r="C100" s="236"/>
      <c r="D100" s="226" t="s">
        <v>134</v>
      </c>
      <c r="E100" s="237" t="s">
        <v>19</v>
      </c>
      <c r="F100" s="238" t="s">
        <v>137</v>
      </c>
      <c r="G100" s="236"/>
      <c r="H100" s="239">
        <v>3.7149999999999999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134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122</v>
      </c>
    </row>
    <row r="101" s="15" customFormat="1">
      <c r="A101" s="15"/>
      <c r="B101" s="246"/>
      <c r="C101" s="247"/>
      <c r="D101" s="226" t="s">
        <v>134</v>
      </c>
      <c r="E101" s="248" t="s">
        <v>19</v>
      </c>
      <c r="F101" s="249" t="s">
        <v>138</v>
      </c>
      <c r="G101" s="247"/>
      <c r="H101" s="250">
        <v>7.1529999999999996</v>
      </c>
      <c r="I101" s="251"/>
      <c r="J101" s="247"/>
      <c r="K101" s="247"/>
      <c r="L101" s="252"/>
      <c r="M101" s="253"/>
      <c r="N101" s="254"/>
      <c r="O101" s="254"/>
      <c r="P101" s="254"/>
      <c r="Q101" s="254"/>
      <c r="R101" s="254"/>
      <c r="S101" s="254"/>
      <c r="T101" s="25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6" t="s">
        <v>134</v>
      </c>
      <c r="AU101" s="256" t="s">
        <v>82</v>
      </c>
      <c r="AV101" s="15" t="s">
        <v>139</v>
      </c>
      <c r="AW101" s="15" t="s">
        <v>33</v>
      </c>
      <c r="AX101" s="15" t="s">
        <v>80</v>
      </c>
      <c r="AY101" s="256" t="s">
        <v>122</v>
      </c>
    </row>
    <row r="102" s="2" customFormat="1" ht="33" customHeight="1">
      <c r="A102" s="40"/>
      <c r="B102" s="41"/>
      <c r="C102" s="206" t="s">
        <v>82</v>
      </c>
      <c r="D102" s="206" t="s">
        <v>125</v>
      </c>
      <c r="E102" s="207" t="s">
        <v>140</v>
      </c>
      <c r="F102" s="208" t="s">
        <v>141</v>
      </c>
      <c r="G102" s="209" t="s">
        <v>128</v>
      </c>
      <c r="H102" s="210">
        <v>36.515999999999998</v>
      </c>
      <c r="I102" s="211"/>
      <c r="J102" s="212">
        <f>ROUND(I102*H102,2)</f>
        <v>0</v>
      </c>
      <c r="K102" s="208" t="s">
        <v>129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2.5360200000000002</v>
      </c>
      <c r="R102" s="215">
        <f>Q102*H102</f>
        <v>92.605306319999997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130</v>
      </c>
      <c r="AT102" s="217" t="s">
        <v>125</v>
      </c>
      <c r="AU102" s="217" t="s">
        <v>82</v>
      </c>
      <c r="AY102" s="19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130</v>
      </c>
      <c r="BM102" s="217" t="s">
        <v>142</v>
      </c>
    </row>
    <row r="103" s="2" customFormat="1">
      <c r="A103" s="40"/>
      <c r="B103" s="41"/>
      <c r="C103" s="42"/>
      <c r="D103" s="219" t="s">
        <v>132</v>
      </c>
      <c r="E103" s="42"/>
      <c r="F103" s="220" t="s">
        <v>143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132</v>
      </c>
      <c r="AU103" s="19" t="s">
        <v>82</v>
      </c>
    </row>
    <row r="104" s="13" customFormat="1">
      <c r="A104" s="13"/>
      <c r="B104" s="224"/>
      <c r="C104" s="225"/>
      <c r="D104" s="226" t="s">
        <v>134</v>
      </c>
      <c r="E104" s="227" t="s">
        <v>19</v>
      </c>
      <c r="F104" s="228" t="s">
        <v>144</v>
      </c>
      <c r="G104" s="225"/>
      <c r="H104" s="227" t="s">
        <v>19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134</v>
      </c>
      <c r="AU104" s="234" t="s">
        <v>82</v>
      </c>
      <c r="AV104" s="13" t="s">
        <v>80</v>
      </c>
      <c r="AW104" s="13" t="s">
        <v>33</v>
      </c>
      <c r="AX104" s="13" t="s">
        <v>72</v>
      </c>
      <c r="AY104" s="234" t="s">
        <v>122</v>
      </c>
    </row>
    <row r="105" s="14" customFormat="1">
      <c r="A105" s="14"/>
      <c r="B105" s="235"/>
      <c r="C105" s="236"/>
      <c r="D105" s="226" t="s">
        <v>134</v>
      </c>
      <c r="E105" s="237" t="s">
        <v>19</v>
      </c>
      <c r="F105" s="238" t="s">
        <v>145</v>
      </c>
      <c r="G105" s="236"/>
      <c r="H105" s="239">
        <v>6.4420000000000002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134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122</v>
      </c>
    </row>
    <row r="106" s="14" customFormat="1">
      <c r="A106" s="14"/>
      <c r="B106" s="235"/>
      <c r="C106" s="236"/>
      <c r="D106" s="226" t="s">
        <v>134</v>
      </c>
      <c r="E106" s="237" t="s">
        <v>19</v>
      </c>
      <c r="F106" s="238" t="s">
        <v>146</v>
      </c>
      <c r="G106" s="236"/>
      <c r="H106" s="239">
        <v>9.1530000000000005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134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122</v>
      </c>
    </row>
    <row r="107" s="14" customFormat="1">
      <c r="A107" s="14"/>
      <c r="B107" s="235"/>
      <c r="C107" s="236"/>
      <c r="D107" s="226" t="s">
        <v>134</v>
      </c>
      <c r="E107" s="237" t="s">
        <v>19</v>
      </c>
      <c r="F107" s="238" t="s">
        <v>147</v>
      </c>
      <c r="G107" s="236"/>
      <c r="H107" s="239">
        <v>7.7329999999999997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134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122</v>
      </c>
    </row>
    <row r="108" s="14" customFormat="1">
      <c r="A108" s="14"/>
      <c r="B108" s="235"/>
      <c r="C108" s="236"/>
      <c r="D108" s="226" t="s">
        <v>134</v>
      </c>
      <c r="E108" s="237" t="s">
        <v>19</v>
      </c>
      <c r="F108" s="238" t="s">
        <v>148</v>
      </c>
      <c r="G108" s="236"/>
      <c r="H108" s="239">
        <v>7.7140000000000004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134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122</v>
      </c>
    </row>
    <row r="109" s="14" customFormat="1">
      <c r="A109" s="14"/>
      <c r="B109" s="235"/>
      <c r="C109" s="236"/>
      <c r="D109" s="226" t="s">
        <v>134</v>
      </c>
      <c r="E109" s="237" t="s">
        <v>19</v>
      </c>
      <c r="F109" s="238" t="s">
        <v>149</v>
      </c>
      <c r="G109" s="236"/>
      <c r="H109" s="239">
        <v>3.7349999999999999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134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122</v>
      </c>
    </row>
    <row r="110" s="15" customFormat="1">
      <c r="A110" s="15"/>
      <c r="B110" s="246"/>
      <c r="C110" s="247"/>
      <c r="D110" s="226" t="s">
        <v>134</v>
      </c>
      <c r="E110" s="248" t="s">
        <v>19</v>
      </c>
      <c r="F110" s="249" t="s">
        <v>138</v>
      </c>
      <c r="G110" s="247"/>
      <c r="H110" s="250">
        <v>34.777000000000001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134</v>
      </c>
      <c r="AU110" s="256" t="s">
        <v>82</v>
      </c>
      <c r="AV110" s="15" t="s">
        <v>139</v>
      </c>
      <c r="AW110" s="15" t="s">
        <v>33</v>
      </c>
      <c r="AX110" s="15" t="s">
        <v>72</v>
      </c>
      <c r="AY110" s="256" t="s">
        <v>122</v>
      </c>
    </row>
    <row r="111" s="13" customFormat="1">
      <c r="A111" s="13"/>
      <c r="B111" s="224"/>
      <c r="C111" s="225"/>
      <c r="D111" s="226" t="s">
        <v>134</v>
      </c>
      <c r="E111" s="227" t="s">
        <v>19</v>
      </c>
      <c r="F111" s="228" t="s">
        <v>150</v>
      </c>
      <c r="G111" s="225"/>
      <c r="H111" s="227" t="s">
        <v>19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134</v>
      </c>
      <c r="AU111" s="234" t="s">
        <v>82</v>
      </c>
      <c r="AV111" s="13" t="s">
        <v>80</v>
      </c>
      <c r="AW111" s="13" t="s">
        <v>33</v>
      </c>
      <c r="AX111" s="13" t="s">
        <v>72</v>
      </c>
      <c r="AY111" s="234" t="s">
        <v>122</v>
      </c>
    </row>
    <row r="112" s="14" customFormat="1">
      <c r="A112" s="14"/>
      <c r="B112" s="235"/>
      <c r="C112" s="236"/>
      <c r="D112" s="226" t="s">
        <v>134</v>
      </c>
      <c r="E112" s="237" t="s">
        <v>19</v>
      </c>
      <c r="F112" s="238" t="s">
        <v>151</v>
      </c>
      <c r="G112" s="236"/>
      <c r="H112" s="239">
        <v>1.7390000000000001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134</v>
      </c>
      <c r="AU112" s="245" t="s">
        <v>82</v>
      </c>
      <c r="AV112" s="14" t="s">
        <v>82</v>
      </c>
      <c r="AW112" s="14" t="s">
        <v>33</v>
      </c>
      <c r="AX112" s="14" t="s">
        <v>72</v>
      </c>
      <c r="AY112" s="245" t="s">
        <v>122</v>
      </c>
    </row>
    <row r="113" s="15" customFormat="1">
      <c r="A113" s="15"/>
      <c r="B113" s="246"/>
      <c r="C113" s="247"/>
      <c r="D113" s="226" t="s">
        <v>134</v>
      </c>
      <c r="E113" s="248" t="s">
        <v>19</v>
      </c>
      <c r="F113" s="249" t="s">
        <v>138</v>
      </c>
      <c r="G113" s="247"/>
      <c r="H113" s="250">
        <v>1.7390000000000001</v>
      </c>
      <c r="I113" s="251"/>
      <c r="J113" s="247"/>
      <c r="K113" s="247"/>
      <c r="L113" s="252"/>
      <c r="M113" s="253"/>
      <c r="N113" s="254"/>
      <c r="O113" s="254"/>
      <c r="P113" s="254"/>
      <c r="Q113" s="254"/>
      <c r="R113" s="254"/>
      <c r="S113" s="254"/>
      <c r="T113" s="25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56" t="s">
        <v>134</v>
      </c>
      <c r="AU113" s="256" t="s">
        <v>82</v>
      </c>
      <c r="AV113" s="15" t="s">
        <v>139</v>
      </c>
      <c r="AW113" s="15" t="s">
        <v>33</v>
      </c>
      <c r="AX113" s="15" t="s">
        <v>72</v>
      </c>
      <c r="AY113" s="256" t="s">
        <v>122</v>
      </c>
    </row>
    <row r="114" s="16" customFormat="1">
      <c r="A114" s="16"/>
      <c r="B114" s="257"/>
      <c r="C114" s="258"/>
      <c r="D114" s="226" t="s">
        <v>134</v>
      </c>
      <c r="E114" s="259" t="s">
        <v>19</v>
      </c>
      <c r="F114" s="260" t="s">
        <v>152</v>
      </c>
      <c r="G114" s="258"/>
      <c r="H114" s="261">
        <v>36.515999999999998</v>
      </c>
      <c r="I114" s="262"/>
      <c r="J114" s="258"/>
      <c r="K114" s="258"/>
      <c r="L114" s="263"/>
      <c r="M114" s="264"/>
      <c r="N114" s="265"/>
      <c r="O114" s="265"/>
      <c r="P114" s="265"/>
      <c r="Q114" s="265"/>
      <c r="R114" s="265"/>
      <c r="S114" s="265"/>
      <c r="T114" s="26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67" t="s">
        <v>134</v>
      </c>
      <c r="AU114" s="267" t="s">
        <v>82</v>
      </c>
      <c r="AV114" s="16" t="s">
        <v>130</v>
      </c>
      <c r="AW114" s="16" t="s">
        <v>33</v>
      </c>
      <c r="AX114" s="16" t="s">
        <v>80</v>
      </c>
      <c r="AY114" s="267" t="s">
        <v>122</v>
      </c>
    </row>
    <row r="115" s="2" customFormat="1" ht="24.15" customHeight="1">
      <c r="A115" s="40"/>
      <c r="B115" s="41"/>
      <c r="C115" s="206" t="s">
        <v>139</v>
      </c>
      <c r="D115" s="206" t="s">
        <v>125</v>
      </c>
      <c r="E115" s="207" t="s">
        <v>153</v>
      </c>
      <c r="F115" s="208" t="s">
        <v>154</v>
      </c>
      <c r="G115" s="209" t="s">
        <v>155</v>
      </c>
      <c r="H115" s="210">
        <v>175.56399999999999</v>
      </c>
      <c r="I115" s="211"/>
      <c r="J115" s="212">
        <f>ROUND(I115*H115,2)</f>
        <v>0</v>
      </c>
      <c r="K115" s="208" t="s">
        <v>129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0.00247</v>
      </c>
      <c r="R115" s="215">
        <f>Q115*H115</f>
        <v>0.43364307999999996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130</v>
      </c>
      <c r="AT115" s="217" t="s">
        <v>125</v>
      </c>
      <c r="AU115" s="217" t="s">
        <v>82</v>
      </c>
      <c r="AY115" s="19" t="s">
        <v>122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130</v>
      </c>
      <c r="BM115" s="217" t="s">
        <v>156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157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82</v>
      </c>
    </row>
    <row r="117" s="14" customFormat="1">
      <c r="A117" s="14"/>
      <c r="B117" s="235"/>
      <c r="C117" s="236"/>
      <c r="D117" s="226" t="s">
        <v>134</v>
      </c>
      <c r="E117" s="237" t="s">
        <v>19</v>
      </c>
      <c r="F117" s="238" t="s">
        <v>158</v>
      </c>
      <c r="G117" s="236"/>
      <c r="H117" s="239">
        <v>161.286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134</v>
      </c>
      <c r="AU117" s="245" t="s">
        <v>82</v>
      </c>
      <c r="AV117" s="14" t="s">
        <v>82</v>
      </c>
      <c r="AW117" s="14" t="s">
        <v>33</v>
      </c>
      <c r="AX117" s="14" t="s">
        <v>72</v>
      </c>
      <c r="AY117" s="245" t="s">
        <v>122</v>
      </c>
    </row>
    <row r="118" s="14" customFormat="1">
      <c r="A118" s="14"/>
      <c r="B118" s="235"/>
      <c r="C118" s="236"/>
      <c r="D118" s="226" t="s">
        <v>134</v>
      </c>
      <c r="E118" s="237" t="s">
        <v>19</v>
      </c>
      <c r="F118" s="238" t="s">
        <v>159</v>
      </c>
      <c r="G118" s="236"/>
      <c r="H118" s="239">
        <v>14.278000000000001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134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122</v>
      </c>
    </row>
    <row r="119" s="15" customFormat="1">
      <c r="A119" s="15"/>
      <c r="B119" s="246"/>
      <c r="C119" s="247"/>
      <c r="D119" s="226" t="s">
        <v>134</v>
      </c>
      <c r="E119" s="248" t="s">
        <v>19</v>
      </c>
      <c r="F119" s="249" t="s">
        <v>138</v>
      </c>
      <c r="G119" s="247"/>
      <c r="H119" s="250">
        <v>175.56399999999999</v>
      </c>
      <c r="I119" s="251"/>
      <c r="J119" s="247"/>
      <c r="K119" s="247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134</v>
      </c>
      <c r="AU119" s="256" t="s">
        <v>82</v>
      </c>
      <c r="AV119" s="15" t="s">
        <v>139</v>
      </c>
      <c r="AW119" s="15" t="s">
        <v>33</v>
      </c>
      <c r="AX119" s="15" t="s">
        <v>80</v>
      </c>
      <c r="AY119" s="256" t="s">
        <v>122</v>
      </c>
    </row>
    <row r="120" s="2" customFormat="1" ht="24.15" customHeight="1">
      <c r="A120" s="40"/>
      <c r="B120" s="41"/>
      <c r="C120" s="206" t="s">
        <v>130</v>
      </c>
      <c r="D120" s="206" t="s">
        <v>125</v>
      </c>
      <c r="E120" s="207" t="s">
        <v>160</v>
      </c>
      <c r="F120" s="208" t="s">
        <v>161</v>
      </c>
      <c r="G120" s="209" t="s">
        <v>155</v>
      </c>
      <c r="H120" s="210">
        <v>175.56399999999999</v>
      </c>
      <c r="I120" s="211"/>
      <c r="J120" s="212">
        <f>ROUND(I120*H120,2)</f>
        <v>0</v>
      </c>
      <c r="K120" s="208" t="s">
        <v>129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130</v>
      </c>
      <c r="AT120" s="217" t="s">
        <v>125</v>
      </c>
      <c r="AU120" s="217" t="s">
        <v>82</v>
      </c>
      <c r="AY120" s="19" t="s">
        <v>122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130</v>
      </c>
      <c r="BM120" s="217" t="s">
        <v>162</v>
      </c>
    </row>
    <row r="121" s="2" customFormat="1">
      <c r="A121" s="40"/>
      <c r="B121" s="41"/>
      <c r="C121" s="42"/>
      <c r="D121" s="219" t="s">
        <v>132</v>
      </c>
      <c r="E121" s="42"/>
      <c r="F121" s="220" t="s">
        <v>163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132</v>
      </c>
      <c r="AU121" s="19" t="s">
        <v>82</v>
      </c>
    </row>
    <row r="122" s="2" customFormat="1" ht="24.15" customHeight="1">
      <c r="A122" s="40"/>
      <c r="B122" s="41"/>
      <c r="C122" s="206" t="s">
        <v>164</v>
      </c>
      <c r="D122" s="206" t="s">
        <v>125</v>
      </c>
      <c r="E122" s="207" t="s">
        <v>165</v>
      </c>
      <c r="F122" s="208" t="s">
        <v>166</v>
      </c>
      <c r="G122" s="209" t="s">
        <v>167</v>
      </c>
      <c r="H122" s="210">
        <v>52.200000000000003</v>
      </c>
      <c r="I122" s="211"/>
      <c r="J122" s="212">
        <f>ROUND(I122*H122,2)</f>
        <v>0</v>
      </c>
      <c r="K122" s="208" t="s">
        <v>129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0.00064999999999999997</v>
      </c>
      <c r="R122" s="215">
        <f>Q122*H122</f>
        <v>0.033930000000000002</v>
      </c>
      <c r="S122" s="215">
        <v>0.001</v>
      </c>
      <c r="T122" s="216">
        <f>S122*H122</f>
        <v>0.052200000000000003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130</v>
      </c>
      <c r="AT122" s="217" t="s">
        <v>125</v>
      </c>
      <c r="AU122" s="217" t="s">
        <v>82</v>
      </c>
      <c r="AY122" s="19" t="s">
        <v>122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130</v>
      </c>
      <c r="BM122" s="217" t="s">
        <v>168</v>
      </c>
    </row>
    <row r="123" s="2" customFormat="1">
      <c r="A123" s="40"/>
      <c r="B123" s="41"/>
      <c r="C123" s="42"/>
      <c r="D123" s="219" t="s">
        <v>132</v>
      </c>
      <c r="E123" s="42"/>
      <c r="F123" s="220" t="s">
        <v>169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82</v>
      </c>
    </row>
    <row r="124" s="13" customFormat="1">
      <c r="A124" s="13"/>
      <c r="B124" s="224"/>
      <c r="C124" s="225"/>
      <c r="D124" s="226" t="s">
        <v>134</v>
      </c>
      <c r="E124" s="227" t="s">
        <v>19</v>
      </c>
      <c r="F124" s="228" t="s">
        <v>170</v>
      </c>
      <c r="G124" s="225"/>
      <c r="H124" s="227" t="s">
        <v>19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134</v>
      </c>
      <c r="AU124" s="234" t="s">
        <v>82</v>
      </c>
      <c r="AV124" s="13" t="s">
        <v>80</v>
      </c>
      <c r="AW124" s="13" t="s">
        <v>33</v>
      </c>
      <c r="AX124" s="13" t="s">
        <v>72</v>
      </c>
      <c r="AY124" s="234" t="s">
        <v>122</v>
      </c>
    </row>
    <row r="125" s="14" customFormat="1">
      <c r="A125" s="14"/>
      <c r="B125" s="235"/>
      <c r="C125" s="236"/>
      <c r="D125" s="226" t="s">
        <v>134</v>
      </c>
      <c r="E125" s="237" t="s">
        <v>19</v>
      </c>
      <c r="F125" s="238" t="s">
        <v>171</v>
      </c>
      <c r="G125" s="236"/>
      <c r="H125" s="239">
        <v>52.200000000000003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134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122</v>
      </c>
    </row>
    <row r="126" s="15" customFormat="1">
      <c r="A126" s="15"/>
      <c r="B126" s="246"/>
      <c r="C126" s="247"/>
      <c r="D126" s="226" t="s">
        <v>134</v>
      </c>
      <c r="E126" s="248" t="s">
        <v>19</v>
      </c>
      <c r="F126" s="249" t="s">
        <v>138</v>
      </c>
      <c r="G126" s="247"/>
      <c r="H126" s="250">
        <v>52.200000000000003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134</v>
      </c>
      <c r="AU126" s="256" t="s">
        <v>82</v>
      </c>
      <c r="AV126" s="15" t="s">
        <v>139</v>
      </c>
      <c r="AW126" s="15" t="s">
        <v>33</v>
      </c>
      <c r="AX126" s="15" t="s">
        <v>80</v>
      </c>
      <c r="AY126" s="256" t="s">
        <v>122</v>
      </c>
    </row>
    <row r="127" s="13" customFormat="1">
      <c r="A127" s="13"/>
      <c r="B127" s="224"/>
      <c r="C127" s="225"/>
      <c r="D127" s="226" t="s">
        <v>134</v>
      </c>
      <c r="E127" s="227" t="s">
        <v>19</v>
      </c>
      <c r="F127" s="228" t="s">
        <v>172</v>
      </c>
      <c r="G127" s="225"/>
      <c r="H127" s="227" t="s">
        <v>19</v>
      </c>
      <c r="I127" s="229"/>
      <c r="J127" s="225"/>
      <c r="K127" s="225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134</v>
      </c>
      <c r="AU127" s="234" t="s">
        <v>82</v>
      </c>
      <c r="AV127" s="13" t="s">
        <v>80</v>
      </c>
      <c r="AW127" s="13" t="s">
        <v>33</v>
      </c>
      <c r="AX127" s="13" t="s">
        <v>72</v>
      </c>
      <c r="AY127" s="234" t="s">
        <v>122</v>
      </c>
    </row>
    <row r="128" s="2" customFormat="1" ht="16.5" customHeight="1">
      <c r="A128" s="40"/>
      <c r="B128" s="41"/>
      <c r="C128" s="268" t="s">
        <v>173</v>
      </c>
      <c r="D128" s="268" t="s">
        <v>174</v>
      </c>
      <c r="E128" s="269" t="s">
        <v>175</v>
      </c>
      <c r="F128" s="270" t="s">
        <v>176</v>
      </c>
      <c r="G128" s="271" t="s">
        <v>177</v>
      </c>
      <c r="H128" s="272">
        <v>1.1279999999999999</v>
      </c>
      <c r="I128" s="273"/>
      <c r="J128" s="274">
        <f>ROUND(I128*H128,2)</f>
        <v>0</v>
      </c>
      <c r="K128" s="270" t="s">
        <v>129</v>
      </c>
      <c r="L128" s="275"/>
      <c r="M128" s="276" t="s">
        <v>19</v>
      </c>
      <c r="N128" s="277" t="s">
        <v>43</v>
      </c>
      <c r="O128" s="86"/>
      <c r="P128" s="215">
        <f>O128*H128</f>
        <v>0</v>
      </c>
      <c r="Q128" s="215">
        <v>1</v>
      </c>
      <c r="R128" s="215">
        <f>Q128*H128</f>
        <v>1.1279999999999999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178</v>
      </c>
      <c r="AT128" s="217" t="s">
        <v>174</v>
      </c>
      <c r="AU128" s="217" t="s">
        <v>82</v>
      </c>
      <c r="AY128" s="19" t="s">
        <v>122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130</v>
      </c>
      <c r="BM128" s="217" t="s">
        <v>179</v>
      </c>
    </row>
    <row r="129" s="2" customFormat="1" ht="24.15" customHeight="1">
      <c r="A129" s="40"/>
      <c r="B129" s="41"/>
      <c r="C129" s="206" t="s">
        <v>180</v>
      </c>
      <c r="D129" s="206" t="s">
        <v>125</v>
      </c>
      <c r="E129" s="207" t="s">
        <v>181</v>
      </c>
      <c r="F129" s="208" t="s">
        <v>182</v>
      </c>
      <c r="G129" s="209" t="s">
        <v>177</v>
      </c>
      <c r="H129" s="210">
        <v>1.101</v>
      </c>
      <c r="I129" s="211"/>
      <c r="J129" s="212">
        <f>ROUND(I129*H129,2)</f>
        <v>0</v>
      </c>
      <c r="K129" s="208" t="s">
        <v>129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1.06277</v>
      </c>
      <c r="R129" s="215">
        <f>Q129*H129</f>
        <v>1.1701097700000001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130</v>
      </c>
      <c r="AT129" s="217" t="s">
        <v>125</v>
      </c>
      <c r="AU129" s="217" t="s">
        <v>82</v>
      </c>
      <c r="AY129" s="19" t="s">
        <v>122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130</v>
      </c>
      <c r="BM129" s="217" t="s">
        <v>183</v>
      </c>
    </row>
    <row r="130" s="2" customFormat="1">
      <c r="A130" s="40"/>
      <c r="B130" s="41"/>
      <c r="C130" s="42"/>
      <c r="D130" s="219" t="s">
        <v>132</v>
      </c>
      <c r="E130" s="42"/>
      <c r="F130" s="220" t="s">
        <v>184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132</v>
      </c>
      <c r="AU130" s="19" t="s">
        <v>82</v>
      </c>
    </row>
    <row r="131" s="14" customFormat="1">
      <c r="A131" s="14"/>
      <c r="B131" s="235"/>
      <c r="C131" s="236"/>
      <c r="D131" s="226" t="s">
        <v>134</v>
      </c>
      <c r="E131" s="237" t="s">
        <v>19</v>
      </c>
      <c r="F131" s="238" t="s">
        <v>185</v>
      </c>
      <c r="G131" s="236"/>
      <c r="H131" s="239">
        <v>1.101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134</v>
      </c>
      <c r="AU131" s="245" t="s">
        <v>82</v>
      </c>
      <c r="AV131" s="14" t="s">
        <v>82</v>
      </c>
      <c r="AW131" s="14" t="s">
        <v>33</v>
      </c>
      <c r="AX131" s="14" t="s">
        <v>72</v>
      </c>
      <c r="AY131" s="245" t="s">
        <v>122</v>
      </c>
    </row>
    <row r="132" s="15" customFormat="1">
      <c r="A132" s="15"/>
      <c r="B132" s="246"/>
      <c r="C132" s="247"/>
      <c r="D132" s="226" t="s">
        <v>134</v>
      </c>
      <c r="E132" s="248" t="s">
        <v>19</v>
      </c>
      <c r="F132" s="249" t="s">
        <v>138</v>
      </c>
      <c r="G132" s="247"/>
      <c r="H132" s="250">
        <v>1.101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6" t="s">
        <v>134</v>
      </c>
      <c r="AU132" s="256" t="s">
        <v>82</v>
      </c>
      <c r="AV132" s="15" t="s">
        <v>139</v>
      </c>
      <c r="AW132" s="15" t="s">
        <v>33</v>
      </c>
      <c r="AX132" s="15" t="s">
        <v>80</v>
      </c>
      <c r="AY132" s="256" t="s">
        <v>122</v>
      </c>
    </row>
    <row r="133" s="2" customFormat="1" ht="16.5" customHeight="1">
      <c r="A133" s="40"/>
      <c r="B133" s="41"/>
      <c r="C133" s="206" t="s">
        <v>178</v>
      </c>
      <c r="D133" s="206" t="s">
        <v>125</v>
      </c>
      <c r="E133" s="207" t="s">
        <v>186</v>
      </c>
      <c r="F133" s="208" t="s">
        <v>187</v>
      </c>
      <c r="G133" s="209" t="s">
        <v>167</v>
      </c>
      <c r="H133" s="210">
        <v>28.25</v>
      </c>
      <c r="I133" s="211"/>
      <c r="J133" s="212">
        <f>ROUND(I133*H133,2)</f>
        <v>0</v>
      </c>
      <c r="K133" s="208" t="s">
        <v>19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0.0269</v>
      </c>
      <c r="R133" s="215">
        <f>Q133*H133</f>
        <v>0.75992499999999996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130</v>
      </c>
      <c r="AT133" s="217" t="s">
        <v>125</v>
      </c>
      <c r="AU133" s="217" t="s">
        <v>82</v>
      </c>
      <c r="AY133" s="19" t="s">
        <v>122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130</v>
      </c>
      <c r="BM133" s="217" t="s">
        <v>188</v>
      </c>
    </row>
    <row r="134" s="14" customFormat="1">
      <c r="A134" s="14"/>
      <c r="B134" s="235"/>
      <c r="C134" s="236"/>
      <c r="D134" s="226" t="s">
        <v>134</v>
      </c>
      <c r="E134" s="237" t="s">
        <v>19</v>
      </c>
      <c r="F134" s="238" t="s">
        <v>189</v>
      </c>
      <c r="G134" s="236"/>
      <c r="H134" s="239">
        <v>28.25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134</v>
      </c>
      <c r="AU134" s="245" t="s">
        <v>82</v>
      </c>
      <c r="AV134" s="14" t="s">
        <v>82</v>
      </c>
      <c r="AW134" s="14" t="s">
        <v>33</v>
      </c>
      <c r="AX134" s="14" t="s">
        <v>72</v>
      </c>
      <c r="AY134" s="245" t="s">
        <v>122</v>
      </c>
    </row>
    <row r="135" s="15" customFormat="1">
      <c r="A135" s="15"/>
      <c r="B135" s="246"/>
      <c r="C135" s="247"/>
      <c r="D135" s="226" t="s">
        <v>134</v>
      </c>
      <c r="E135" s="248" t="s">
        <v>19</v>
      </c>
      <c r="F135" s="249" t="s">
        <v>138</v>
      </c>
      <c r="G135" s="247"/>
      <c r="H135" s="250">
        <v>28.25</v>
      </c>
      <c r="I135" s="251"/>
      <c r="J135" s="247"/>
      <c r="K135" s="247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134</v>
      </c>
      <c r="AU135" s="256" t="s">
        <v>82</v>
      </c>
      <c r="AV135" s="15" t="s">
        <v>139</v>
      </c>
      <c r="AW135" s="15" t="s">
        <v>33</v>
      </c>
      <c r="AX135" s="15" t="s">
        <v>80</v>
      </c>
      <c r="AY135" s="256" t="s">
        <v>122</v>
      </c>
    </row>
    <row r="136" s="2" customFormat="1" ht="16.5" customHeight="1">
      <c r="A136" s="40"/>
      <c r="B136" s="41"/>
      <c r="C136" s="268" t="s">
        <v>190</v>
      </c>
      <c r="D136" s="268" t="s">
        <v>174</v>
      </c>
      <c r="E136" s="269" t="s">
        <v>191</v>
      </c>
      <c r="F136" s="270" t="s">
        <v>192</v>
      </c>
      <c r="G136" s="271" t="s">
        <v>177</v>
      </c>
      <c r="H136" s="272">
        <v>0.311</v>
      </c>
      <c r="I136" s="273"/>
      <c r="J136" s="274">
        <f>ROUND(I136*H136,2)</f>
        <v>0</v>
      </c>
      <c r="K136" s="270" t="s">
        <v>129</v>
      </c>
      <c r="L136" s="275"/>
      <c r="M136" s="276" t="s">
        <v>19</v>
      </c>
      <c r="N136" s="277" t="s">
        <v>43</v>
      </c>
      <c r="O136" s="86"/>
      <c r="P136" s="215">
        <f>O136*H136</f>
        <v>0</v>
      </c>
      <c r="Q136" s="215">
        <v>1</v>
      </c>
      <c r="R136" s="215">
        <f>Q136*H136</f>
        <v>0.311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178</v>
      </c>
      <c r="AT136" s="217" t="s">
        <v>174</v>
      </c>
      <c r="AU136" s="217" t="s">
        <v>82</v>
      </c>
      <c r="AY136" s="19" t="s">
        <v>122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130</v>
      </c>
      <c r="BM136" s="217" t="s">
        <v>193</v>
      </c>
    </row>
    <row r="137" s="14" customFormat="1">
      <c r="A137" s="14"/>
      <c r="B137" s="235"/>
      <c r="C137" s="236"/>
      <c r="D137" s="226" t="s">
        <v>134</v>
      </c>
      <c r="E137" s="236"/>
      <c r="F137" s="238" t="s">
        <v>194</v>
      </c>
      <c r="G137" s="236"/>
      <c r="H137" s="239">
        <v>0.311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134</v>
      </c>
      <c r="AU137" s="245" t="s">
        <v>82</v>
      </c>
      <c r="AV137" s="14" t="s">
        <v>82</v>
      </c>
      <c r="AW137" s="14" t="s">
        <v>4</v>
      </c>
      <c r="AX137" s="14" t="s">
        <v>80</v>
      </c>
      <c r="AY137" s="245" t="s">
        <v>122</v>
      </c>
    </row>
    <row r="138" s="2" customFormat="1" ht="55.5" customHeight="1">
      <c r="A138" s="40"/>
      <c r="B138" s="41"/>
      <c r="C138" s="206" t="s">
        <v>195</v>
      </c>
      <c r="D138" s="206" t="s">
        <v>125</v>
      </c>
      <c r="E138" s="207" t="s">
        <v>196</v>
      </c>
      <c r="F138" s="208" t="s">
        <v>197</v>
      </c>
      <c r="G138" s="209" t="s">
        <v>167</v>
      </c>
      <c r="H138" s="210">
        <v>0.25</v>
      </c>
      <c r="I138" s="211"/>
      <c r="J138" s="212">
        <f>ROUND(I138*H138,2)</f>
        <v>0</v>
      </c>
      <c r="K138" s="208" t="s">
        <v>129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130</v>
      </c>
      <c r="AT138" s="217" t="s">
        <v>125</v>
      </c>
      <c r="AU138" s="217" t="s">
        <v>82</v>
      </c>
      <c r="AY138" s="19" t="s">
        <v>122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130</v>
      </c>
      <c r="BM138" s="217" t="s">
        <v>198</v>
      </c>
    </row>
    <row r="139" s="2" customFormat="1">
      <c r="A139" s="40"/>
      <c r="B139" s="41"/>
      <c r="C139" s="42"/>
      <c r="D139" s="219" t="s">
        <v>132</v>
      </c>
      <c r="E139" s="42"/>
      <c r="F139" s="220" t="s">
        <v>199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132</v>
      </c>
      <c r="AU139" s="19" t="s">
        <v>82</v>
      </c>
    </row>
    <row r="140" s="14" customFormat="1">
      <c r="A140" s="14"/>
      <c r="B140" s="235"/>
      <c r="C140" s="236"/>
      <c r="D140" s="226" t="s">
        <v>134</v>
      </c>
      <c r="E140" s="237" t="s">
        <v>19</v>
      </c>
      <c r="F140" s="238" t="s">
        <v>200</v>
      </c>
      <c r="G140" s="236"/>
      <c r="H140" s="239">
        <v>0.25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134</v>
      </c>
      <c r="AU140" s="245" t="s">
        <v>82</v>
      </c>
      <c r="AV140" s="14" t="s">
        <v>82</v>
      </c>
      <c r="AW140" s="14" t="s">
        <v>33</v>
      </c>
      <c r="AX140" s="14" t="s">
        <v>72</v>
      </c>
      <c r="AY140" s="245" t="s">
        <v>122</v>
      </c>
    </row>
    <row r="141" s="15" customFormat="1">
      <c r="A141" s="15"/>
      <c r="B141" s="246"/>
      <c r="C141" s="247"/>
      <c r="D141" s="226" t="s">
        <v>134</v>
      </c>
      <c r="E141" s="248" t="s">
        <v>19</v>
      </c>
      <c r="F141" s="249" t="s">
        <v>138</v>
      </c>
      <c r="G141" s="247"/>
      <c r="H141" s="250">
        <v>0.25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134</v>
      </c>
      <c r="AU141" s="256" t="s">
        <v>82</v>
      </c>
      <c r="AV141" s="15" t="s">
        <v>139</v>
      </c>
      <c r="AW141" s="15" t="s">
        <v>33</v>
      </c>
      <c r="AX141" s="15" t="s">
        <v>80</v>
      </c>
      <c r="AY141" s="256" t="s">
        <v>122</v>
      </c>
    </row>
    <row r="142" s="2" customFormat="1" ht="16.5" customHeight="1">
      <c r="A142" s="40"/>
      <c r="B142" s="41"/>
      <c r="C142" s="268" t="s">
        <v>201</v>
      </c>
      <c r="D142" s="268" t="s">
        <v>174</v>
      </c>
      <c r="E142" s="269" t="s">
        <v>202</v>
      </c>
      <c r="F142" s="270" t="s">
        <v>203</v>
      </c>
      <c r="G142" s="271" t="s">
        <v>167</v>
      </c>
      <c r="H142" s="272">
        <v>0.253</v>
      </c>
      <c r="I142" s="273"/>
      <c r="J142" s="274">
        <f>ROUND(I142*H142,2)</f>
        <v>0</v>
      </c>
      <c r="K142" s="270" t="s">
        <v>129</v>
      </c>
      <c r="L142" s="275"/>
      <c r="M142" s="276" t="s">
        <v>19</v>
      </c>
      <c r="N142" s="277" t="s">
        <v>43</v>
      </c>
      <c r="O142" s="86"/>
      <c r="P142" s="215">
        <f>O142*H142</f>
        <v>0</v>
      </c>
      <c r="Q142" s="215">
        <v>0.01857</v>
      </c>
      <c r="R142" s="215">
        <f>Q142*H142</f>
        <v>0.0046982100000000004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178</v>
      </c>
      <c r="AT142" s="217" t="s">
        <v>174</v>
      </c>
      <c r="AU142" s="217" t="s">
        <v>82</v>
      </c>
      <c r="AY142" s="19" t="s">
        <v>122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130</v>
      </c>
      <c r="BM142" s="217" t="s">
        <v>204</v>
      </c>
    </row>
    <row r="143" s="14" customFormat="1">
      <c r="A143" s="14"/>
      <c r="B143" s="235"/>
      <c r="C143" s="236"/>
      <c r="D143" s="226" t="s">
        <v>134</v>
      </c>
      <c r="E143" s="236"/>
      <c r="F143" s="238" t="s">
        <v>205</v>
      </c>
      <c r="G143" s="236"/>
      <c r="H143" s="239">
        <v>0.253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134</v>
      </c>
      <c r="AU143" s="245" t="s">
        <v>82</v>
      </c>
      <c r="AV143" s="14" t="s">
        <v>82</v>
      </c>
      <c r="AW143" s="14" t="s">
        <v>4</v>
      </c>
      <c r="AX143" s="14" t="s">
        <v>80</v>
      </c>
      <c r="AY143" s="245" t="s">
        <v>122</v>
      </c>
    </row>
    <row r="144" s="12" customFormat="1" ht="22.8" customHeight="1">
      <c r="A144" s="12"/>
      <c r="B144" s="190"/>
      <c r="C144" s="191"/>
      <c r="D144" s="192" t="s">
        <v>71</v>
      </c>
      <c r="E144" s="204" t="s">
        <v>173</v>
      </c>
      <c r="F144" s="204" t="s">
        <v>206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P145</f>
        <v>0</v>
      </c>
      <c r="Q144" s="198"/>
      <c r="R144" s="199">
        <f>R145</f>
        <v>0.46614959999999994</v>
      </c>
      <c r="S144" s="198"/>
      <c r="T144" s="20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80</v>
      </c>
      <c r="AT144" s="202" t="s">
        <v>71</v>
      </c>
      <c r="AU144" s="202" t="s">
        <v>80</v>
      </c>
      <c r="AY144" s="201" t="s">
        <v>122</v>
      </c>
      <c r="BK144" s="203">
        <f>BK145</f>
        <v>0</v>
      </c>
    </row>
    <row r="145" s="12" customFormat="1" ht="20.88" customHeight="1">
      <c r="A145" s="12"/>
      <c r="B145" s="190"/>
      <c r="C145" s="191"/>
      <c r="D145" s="192" t="s">
        <v>71</v>
      </c>
      <c r="E145" s="204" t="s">
        <v>207</v>
      </c>
      <c r="F145" s="204" t="s">
        <v>208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SUM(P146:P152)</f>
        <v>0</v>
      </c>
      <c r="Q145" s="198"/>
      <c r="R145" s="199">
        <f>SUM(R146:R152)</f>
        <v>0.46614959999999994</v>
      </c>
      <c r="S145" s="198"/>
      <c r="T145" s="200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80</v>
      </c>
      <c r="AT145" s="202" t="s">
        <v>71</v>
      </c>
      <c r="AU145" s="202" t="s">
        <v>82</v>
      </c>
      <c r="AY145" s="201" t="s">
        <v>122</v>
      </c>
      <c r="BK145" s="203">
        <f>SUM(BK146:BK152)</f>
        <v>0</v>
      </c>
    </row>
    <row r="146" s="2" customFormat="1" ht="37.8" customHeight="1">
      <c r="A146" s="40"/>
      <c r="B146" s="41"/>
      <c r="C146" s="206" t="s">
        <v>209</v>
      </c>
      <c r="D146" s="206" t="s">
        <v>125</v>
      </c>
      <c r="E146" s="207" t="s">
        <v>210</v>
      </c>
      <c r="F146" s="208" t="s">
        <v>211</v>
      </c>
      <c r="G146" s="209" t="s">
        <v>155</v>
      </c>
      <c r="H146" s="210">
        <v>221.976</v>
      </c>
      <c r="I146" s="211"/>
      <c r="J146" s="212">
        <f>ROUND(I146*H146,2)</f>
        <v>0</v>
      </c>
      <c r="K146" s="208" t="s">
        <v>129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0.0020999999999999999</v>
      </c>
      <c r="R146" s="215">
        <f>Q146*H146</f>
        <v>0.46614959999999994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130</v>
      </c>
      <c r="AT146" s="217" t="s">
        <v>125</v>
      </c>
      <c r="AU146" s="217" t="s">
        <v>139</v>
      </c>
      <c r="AY146" s="19" t="s">
        <v>122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130</v>
      </c>
      <c r="BM146" s="217" t="s">
        <v>212</v>
      </c>
    </row>
    <row r="147" s="2" customFormat="1">
      <c r="A147" s="40"/>
      <c r="B147" s="41"/>
      <c r="C147" s="42"/>
      <c r="D147" s="219" t="s">
        <v>132</v>
      </c>
      <c r="E147" s="42"/>
      <c r="F147" s="220" t="s">
        <v>213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132</v>
      </c>
      <c r="AU147" s="19" t="s">
        <v>139</v>
      </c>
    </row>
    <row r="148" s="13" customFormat="1">
      <c r="A148" s="13"/>
      <c r="B148" s="224"/>
      <c r="C148" s="225"/>
      <c r="D148" s="226" t="s">
        <v>134</v>
      </c>
      <c r="E148" s="227" t="s">
        <v>19</v>
      </c>
      <c r="F148" s="228" t="s">
        <v>144</v>
      </c>
      <c r="G148" s="225"/>
      <c r="H148" s="227" t="s">
        <v>19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134</v>
      </c>
      <c r="AU148" s="234" t="s">
        <v>139</v>
      </c>
      <c r="AV148" s="13" t="s">
        <v>80</v>
      </c>
      <c r="AW148" s="13" t="s">
        <v>33</v>
      </c>
      <c r="AX148" s="13" t="s">
        <v>72</v>
      </c>
      <c r="AY148" s="234" t="s">
        <v>122</v>
      </c>
    </row>
    <row r="149" s="14" customFormat="1">
      <c r="A149" s="14"/>
      <c r="B149" s="235"/>
      <c r="C149" s="236"/>
      <c r="D149" s="226" t="s">
        <v>134</v>
      </c>
      <c r="E149" s="237" t="s">
        <v>19</v>
      </c>
      <c r="F149" s="238" t="s">
        <v>214</v>
      </c>
      <c r="G149" s="236"/>
      <c r="H149" s="239">
        <v>157.48599999999999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134</v>
      </c>
      <c r="AU149" s="245" t="s">
        <v>139</v>
      </c>
      <c r="AV149" s="14" t="s">
        <v>82</v>
      </c>
      <c r="AW149" s="14" t="s">
        <v>33</v>
      </c>
      <c r="AX149" s="14" t="s">
        <v>72</v>
      </c>
      <c r="AY149" s="245" t="s">
        <v>122</v>
      </c>
    </row>
    <row r="150" s="13" customFormat="1">
      <c r="A150" s="13"/>
      <c r="B150" s="224"/>
      <c r="C150" s="225"/>
      <c r="D150" s="226" t="s">
        <v>134</v>
      </c>
      <c r="E150" s="227" t="s">
        <v>19</v>
      </c>
      <c r="F150" s="228" t="s">
        <v>135</v>
      </c>
      <c r="G150" s="225"/>
      <c r="H150" s="227" t="s">
        <v>19</v>
      </c>
      <c r="I150" s="229"/>
      <c r="J150" s="225"/>
      <c r="K150" s="225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134</v>
      </c>
      <c r="AU150" s="234" t="s">
        <v>139</v>
      </c>
      <c r="AV150" s="13" t="s">
        <v>80</v>
      </c>
      <c r="AW150" s="13" t="s">
        <v>33</v>
      </c>
      <c r="AX150" s="13" t="s">
        <v>72</v>
      </c>
      <c r="AY150" s="234" t="s">
        <v>122</v>
      </c>
    </row>
    <row r="151" s="14" customFormat="1">
      <c r="A151" s="14"/>
      <c r="B151" s="235"/>
      <c r="C151" s="236"/>
      <c r="D151" s="226" t="s">
        <v>134</v>
      </c>
      <c r="E151" s="237" t="s">
        <v>19</v>
      </c>
      <c r="F151" s="238" t="s">
        <v>215</v>
      </c>
      <c r="G151" s="236"/>
      <c r="H151" s="239">
        <v>64.489999999999995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134</v>
      </c>
      <c r="AU151" s="245" t="s">
        <v>139</v>
      </c>
      <c r="AV151" s="14" t="s">
        <v>82</v>
      </c>
      <c r="AW151" s="14" t="s">
        <v>33</v>
      </c>
      <c r="AX151" s="14" t="s">
        <v>72</v>
      </c>
      <c r="AY151" s="245" t="s">
        <v>122</v>
      </c>
    </row>
    <row r="152" s="15" customFormat="1">
      <c r="A152" s="15"/>
      <c r="B152" s="246"/>
      <c r="C152" s="247"/>
      <c r="D152" s="226" t="s">
        <v>134</v>
      </c>
      <c r="E152" s="248" t="s">
        <v>19</v>
      </c>
      <c r="F152" s="249" t="s">
        <v>138</v>
      </c>
      <c r="G152" s="247"/>
      <c r="H152" s="250">
        <v>221.976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134</v>
      </c>
      <c r="AU152" s="256" t="s">
        <v>139</v>
      </c>
      <c r="AV152" s="15" t="s">
        <v>139</v>
      </c>
      <c r="AW152" s="15" t="s">
        <v>33</v>
      </c>
      <c r="AX152" s="15" t="s">
        <v>80</v>
      </c>
      <c r="AY152" s="256" t="s">
        <v>122</v>
      </c>
    </row>
    <row r="153" s="12" customFormat="1" ht="22.8" customHeight="1">
      <c r="A153" s="12"/>
      <c r="B153" s="190"/>
      <c r="C153" s="191"/>
      <c r="D153" s="192" t="s">
        <v>71</v>
      </c>
      <c r="E153" s="204" t="s">
        <v>190</v>
      </c>
      <c r="F153" s="204" t="s">
        <v>216</v>
      </c>
      <c r="G153" s="191"/>
      <c r="H153" s="191"/>
      <c r="I153" s="194"/>
      <c r="J153" s="205">
        <f>BK153</f>
        <v>0</v>
      </c>
      <c r="K153" s="191"/>
      <c r="L153" s="196"/>
      <c r="M153" s="197"/>
      <c r="N153" s="198"/>
      <c r="O153" s="198"/>
      <c r="P153" s="199">
        <f>P154+P167+P172</f>
        <v>0</v>
      </c>
      <c r="Q153" s="198"/>
      <c r="R153" s="199">
        <f>R154+R167+R172</f>
        <v>0.0044605600000000006</v>
      </c>
      <c r="S153" s="198"/>
      <c r="T153" s="200">
        <f>T154+T167+T172</f>
        <v>8.0770800000000023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80</v>
      </c>
      <c r="AT153" s="202" t="s">
        <v>71</v>
      </c>
      <c r="AU153" s="202" t="s">
        <v>80</v>
      </c>
      <c r="AY153" s="201" t="s">
        <v>122</v>
      </c>
      <c r="BK153" s="203">
        <f>BK154+BK167+BK172</f>
        <v>0</v>
      </c>
    </row>
    <row r="154" s="12" customFormat="1" ht="20.88" customHeight="1">
      <c r="A154" s="12"/>
      <c r="B154" s="190"/>
      <c r="C154" s="191"/>
      <c r="D154" s="192" t="s">
        <v>71</v>
      </c>
      <c r="E154" s="204" t="s">
        <v>217</v>
      </c>
      <c r="F154" s="204" t="s">
        <v>218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SUM(P155:P166)</f>
        <v>0</v>
      </c>
      <c r="Q154" s="198"/>
      <c r="R154" s="199">
        <f>SUM(R155:R166)</f>
        <v>0</v>
      </c>
      <c r="S154" s="198"/>
      <c r="T154" s="200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80</v>
      </c>
      <c r="AT154" s="202" t="s">
        <v>71</v>
      </c>
      <c r="AU154" s="202" t="s">
        <v>82</v>
      </c>
      <c r="AY154" s="201" t="s">
        <v>122</v>
      </c>
      <c r="BK154" s="203">
        <f>SUM(BK155:BK166)</f>
        <v>0</v>
      </c>
    </row>
    <row r="155" s="2" customFormat="1" ht="24.15" customHeight="1">
      <c r="A155" s="40"/>
      <c r="B155" s="41"/>
      <c r="C155" s="206" t="s">
        <v>219</v>
      </c>
      <c r="D155" s="206" t="s">
        <v>125</v>
      </c>
      <c r="E155" s="207" t="s">
        <v>220</v>
      </c>
      <c r="F155" s="208" t="s">
        <v>221</v>
      </c>
      <c r="G155" s="209" t="s">
        <v>155</v>
      </c>
      <c r="H155" s="210">
        <v>662.66800000000001</v>
      </c>
      <c r="I155" s="211"/>
      <c r="J155" s="212">
        <f>ROUND(I155*H155,2)</f>
        <v>0</v>
      </c>
      <c r="K155" s="208" t="s">
        <v>129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130</v>
      </c>
      <c r="AT155" s="217" t="s">
        <v>125</v>
      </c>
      <c r="AU155" s="217" t="s">
        <v>139</v>
      </c>
      <c r="AY155" s="19" t="s">
        <v>122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130</v>
      </c>
      <c r="BM155" s="217" t="s">
        <v>222</v>
      </c>
    </row>
    <row r="156" s="2" customFormat="1">
      <c r="A156" s="40"/>
      <c r="B156" s="41"/>
      <c r="C156" s="42"/>
      <c r="D156" s="219" t="s">
        <v>132</v>
      </c>
      <c r="E156" s="42"/>
      <c r="F156" s="220" t="s">
        <v>223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132</v>
      </c>
      <c r="AU156" s="19" t="s">
        <v>139</v>
      </c>
    </row>
    <row r="157" s="13" customFormat="1">
      <c r="A157" s="13"/>
      <c r="B157" s="224"/>
      <c r="C157" s="225"/>
      <c r="D157" s="226" t="s">
        <v>134</v>
      </c>
      <c r="E157" s="227" t="s">
        <v>19</v>
      </c>
      <c r="F157" s="228" t="s">
        <v>224</v>
      </c>
      <c r="G157" s="225"/>
      <c r="H157" s="227" t="s">
        <v>19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134</v>
      </c>
      <c r="AU157" s="234" t="s">
        <v>139</v>
      </c>
      <c r="AV157" s="13" t="s">
        <v>80</v>
      </c>
      <c r="AW157" s="13" t="s">
        <v>33</v>
      </c>
      <c r="AX157" s="13" t="s">
        <v>72</v>
      </c>
      <c r="AY157" s="234" t="s">
        <v>122</v>
      </c>
    </row>
    <row r="158" s="14" customFormat="1">
      <c r="A158" s="14"/>
      <c r="B158" s="235"/>
      <c r="C158" s="236"/>
      <c r="D158" s="226" t="s">
        <v>134</v>
      </c>
      <c r="E158" s="237" t="s">
        <v>19</v>
      </c>
      <c r="F158" s="238" t="s">
        <v>225</v>
      </c>
      <c r="G158" s="236"/>
      <c r="H158" s="239">
        <v>459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134</v>
      </c>
      <c r="AU158" s="245" t="s">
        <v>139</v>
      </c>
      <c r="AV158" s="14" t="s">
        <v>82</v>
      </c>
      <c r="AW158" s="14" t="s">
        <v>33</v>
      </c>
      <c r="AX158" s="14" t="s">
        <v>72</v>
      </c>
      <c r="AY158" s="245" t="s">
        <v>122</v>
      </c>
    </row>
    <row r="159" s="14" customFormat="1">
      <c r="A159" s="14"/>
      <c r="B159" s="235"/>
      <c r="C159" s="236"/>
      <c r="D159" s="226" t="s">
        <v>134</v>
      </c>
      <c r="E159" s="237" t="s">
        <v>19</v>
      </c>
      <c r="F159" s="238" t="s">
        <v>226</v>
      </c>
      <c r="G159" s="236"/>
      <c r="H159" s="239">
        <v>157.93799999999999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134</v>
      </c>
      <c r="AU159" s="245" t="s">
        <v>139</v>
      </c>
      <c r="AV159" s="14" t="s">
        <v>82</v>
      </c>
      <c r="AW159" s="14" t="s">
        <v>33</v>
      </c>
      <c r="AX159" s="14" t="s">
        <v>72</v>
      </c>
      <c r="AY159" s="245" t="s">
        <v>122</v>
      </c>
    </row>
    <row r="160" s="14" customFormat="1">
      <c r="A160" s="14"/>
      <c r="B160" s="235"/>
      <c r="C160" s="236"/>
      <c r="D160" s="226" t="s">
        <v>134</v>
      </c>
      <c r="E160" s="237" t="s">
        <v>19</v>
      </c>
      <c r="F160" s="238" t="s">
        <v>227</v>
      </c>
      <c r="G160" s="236"/>
      <c r="H160" s="239">
        <v>45.729999999999997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134</v>
      </c>
      <c r="AU160" s="245" t="s">
        <v>139</v>
      </c>
      <c r="AV160" s="14" t="s">
        <v>82</v>
      </c>
      <c r="AW160" s="14" t="s">
        <v>33</v>
      </c>
      <c r="AX160" s="14" t="s">
        <v>72</v>
      </c>
      <c r="AY160" s="245" t="s">
        <v>122</v>
      </c>
    </row>
    <row r="161" s="15" customFormat="1">
      <c r="A161" s="15"/>
      <c r="B161" s="246"/>
      <c r="C161" s="247"/>
      <c r="D161" s="226" t="s">
        <v>134</v>
      </c>
      <c r="E161" s="248" t="s">
        <v>19</v>
      </c>
      <c r="F161" s="249" t="s">
        <v>138</v>
      </c>
      <c r="G161" s="247"/>
      <c r="H161" s="250">
        <v>662.66800000000001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6" t="s">
        <v>134</v>
      </c>
      <c r="AU161" s="256" t="s">
        <v>139</v>
      </c>
      <c r="AV161" s="15" t="s">
        <v>139</v>
      </c>
      <c r="AW161" s="15" t="s">
        <v>33</v>
      </c>
      <c r="AX161" s="15" t="s">
        <v>80</v>
      </c>
      <c r="AY161" s="256" t="s">
        <v>122</v>
      </c>
    </row>
    <row r="162" s="2" customFormat="1" ht="24.15" customHeight="1">
      <c r="A162" s="40"/>
      <c r="B162" s="41"/>
      <c r="C162" s="206" t="s">
        <v>228</v>
      </c>
      <c r="D162" s="206" t="s">
        <v>125</v>
      </c>
      <c r="E162" s="207" t="s">
        <v>229</v>
      </c>
      <c r="F162" s="208" t="s">
        <v>230</v>
      </c>
      <c r="G162" s="209" t="s">
        <v>128</v>
      </c>
      <c r="H162" s="210">
        <v>600.20000000000005</v>
      </c>
      <c r="I162" s="211"/>
      <c r="J162" s="212">
        <f>ROUND(I162*H162,2)</f>
        <v>0</v>
      </c>
      <c r="K162" s="208" t="s">
        <v>129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130</v>
      </c>
      <c r="AT162" s="217" t="s">
        <v>125</v>
      </c>
      <c r="AU162" s="217" t="s">
        <v>139</v>
      </c>
      <c r="AY162" s="19" t="s">
        <v>122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130</v>
      </c>
      <c r="BM162" s="217" t="s">
        <v>231</v>
      </c>
    </row>
    <row r="163" s="2" customFormat="1">
      <c r="A163" s="40"/>
      <c r="B163" s="41"/>
      <c r="C163" s="42"/>
      <c r="D163" s="219" t="s">
        <v>132</v>
      </c>
      <c r="E163" s="42"/>
      <c r="F163" s="220" t="s">
        <v>232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132</v>
      </c>
      <c r="AU163" s="19" t="s">
        <v>139</v>
      </c>
    </row>
    <row r="164" s="2" customFormat="1" ht="16.5" customHeight="1">
      <c r="A164" s="40"/>
      <c r="B164" s="41"/>
      <c r="C164" s="268" t="s">
        <v>8</v>
      </c>
      <c r="D164" s="268" t="s">
        <v>174</v>
      </c>
      <c r="E164" s="269" t="s">
        <v>233</v>
      </c>
      <c r="F164" s="270" t="s">
        <v>234</v>
      </c>
      <c r="G164" s="271" t="s">
        <v>128</v>
      </c>
      <c r="H164" s="272">
        <v>600.20000000000005</v>
      </c>
      <c r="I164" s="273"/>
      <c r="J164" s="274">
        <f>ROUND(I164*H164,2)</f>
        <v>0</v>
      </c>
      <c r="K164" s="270" t="s">
        <v>129</v>
      </c>
      <c r="L164" s="275"/>
      <c r="M164" s="276" t="s">
        <v>19</v>
      </c>
      <c r="N164" s="277" t="s">
        <v>43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178</v>
      </c>
      <c r="AT164" s="217" t="s">
        <v>174</v>
      </c>
      <c r="AU164" s="217" t="s">
        <v>139</v>
      </c>
      <c r="AY164" s="19" t="s">
        <v>122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80</v>
      </c>
      <c r="BK164" s="218">
        <f>ROUND(I164*H164,2)</f>
        <v>0</v>
      </c>
      <c r="BL164" s="19" t="s">
        <v>130</v>
      </c>
      <c r="BM164" s="217" t="s">
        <v>235</v>
      </c>
    </row>
    <row r="165" s="2" customFormat="1" ht="24.15" customHeight="1">
      <c r="A165" s="40"/>
      <c r="B165" s="41"/>
      <c r="C165" s="206" t="s">
        <v>236</v>
      </c>
      <c r="D165" s="206" t="s">
        <v>125</v>
      </c>
      <c r="E165" s="207" t="s">
        <v>237</v>
      </c>
      <c r="F165" s="208" t="s">
        <v>238</v>
      </c>
      <c r="G165" s="209" t="s">
        <v>128</v>
      </c>
      <c r="H165" s="210">
        <v>600.20000000000005</v>
      </c>
      <c r="I165" s="211"/>
      <c r="J165" s="212">
        <f>ROUND(I165*H165,2)</f>
        <v>0</v>
      </c>
      <c r="K165" s="208" t="s">
        <v>129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130</v>
      </c>
      <c r="AT165" s="217" t="s">
        <v>125</v>
      </c>
      <c r="AU165" s="217" t="s">
        <v>139</v>
      </c>
      <c r="AY165" s="19" t="s">
        <v>122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130</v>
      </c>
      <c r="BM165" s="217" t="s">
        <v>239</v>
      </c>
    </row>
    <row r="166" s="2" customFormat="1">
      <c r="A166" s="40"/>
      <c r="B166" s="41"/>
      <c r="C166" s="42"/>
      <c r="D166" s="219" t="s">
        <v>132</v>
      </c>
      <c r="E166" s="42"/>
      <c r="F166" s="220" t="s">
        <v>240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132</v>
      </c>
      <c r="AU166" s="19" t="s">
        <v>139</v>
      </c>
    </row>
    <row r="167" s="12" customFormat="1" ht="20.88" customHeight="1">
      <c r="A167" s="12"/>
      <c r="B167" s="190"/>
      <c r="C167" s="191"/>
      <c r="D167" s="192" t="s">
        <v>71</v>
      </c>
      <c r="E167" s="204" t="s">
        <v>241</v>
      </c>
      <c r="F167" s="204" t="s">
        <v>242</v>
      </c>
      <c r="G167" s="191"/>
      <c r="H167" s="191"/>
      <c r="I167" s="194"/>
      <c r="J167" s="205">
        <f>BK167</f>
        <v>0</v>
      </c>
      <c r="K167" s="191"/>
      <c r="L167" s="196"/>
      <c r="M167" s="197"/>
      <c r="N167" s="198"/>
      <c r="O167" s="198"/>
      <c r="P167" s="199">
        <f>SUM(P168:P171)</f>
        <v>0</v>
      </c>
      <c r="Q167" s="198"/>
      <c r="R167" s="199">
        <f>SUM(R168:R171)</f>
        <v>0.0044605600000000006</v>
      </c>
      <c r="S167" s="198"/>
      <c r="T167" s="200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1" t="s">
        <v>80</v>
      </c>
      <c r="AT167" s="202" t="s">
        <v>71</v>
      </c>
      <c r="AU167" s="202" t="s">
        <v>82</v>
      </c>
      <c r="AY167" s="201" t="s">
        <v>122</v>
      </c>
      <c r="BK167" s="203">
        <f>SUM(BK168:BK171)</f>
        <v>0</v>
      </c>
    </row>
    <row r="168" s="2" customFormat="1" ht="21.75" customHeight="1">
      <c r="A168" s="40"/>
      <c r="B168" s="41"/>
      <c r="C168" s="206" t="s">
        <v>243</v>
      </c>
      <c r="D168" s="206" t="s">
        <v>125</v>
      </c>
      <c r="E168" s="207" t="s">
        <v>244</v>
      </c>
      <c r="F168" s="208" t="s">
        <v>245</v>
      </c>
      <c r="G168" s="209" t="s">
        <v>155</v>
      </c>
      <c r="H168" s="210">
        <v>446.05599999999998</v>
      </c>
      <c r="I168" s="211"/>
      <c r="J168" s="212">
        <f>ROUND(I168*H168,2)</f>
        <v>0</v>
      </c>
      <c r="K168" s="208" t="s">
        <v>129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1.0000000000000001E-05</v>
      </c>
      <c r="R168" s="215">
        <f>Q168*H168</f>
        <v>0.0044605600000000006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130</v>
      </c>
      <c r="AT168" s="217" t="s">
        <v>125</v>
      </c>
      <c r="AU168" s="217" t="s">
        <v>139</v>
      </c>
      <c r="AY168" s="19" t="s">
        <v>122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130</v>
      </c>
      <c r="BM168" s="217" t="s">
        <v>246</v>
      </c>
    </row>
    <row r="169" s="2" customFormat="1">
      <c r="A169" s="40"/>
      <c r="B169" s="41"/>
      <c r="C169" s="42"/>
      <c r="D169" s="219" t="s">
        <v>132</v>
      </c>
      <c r="E169" s="42"/>
      <c r="F169" s="220" t="s">
        <v>247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132</v>
      </c>
      <c r="AU169" s="19" t="s">
        <v>139</v>
      </c>
    </row>
    <row r="170" s="14" customFormat="1">
      <c r="A170" s="14"/>
      <c r="B170" s="235"/>
      <c r="C170" s="236"/>
      <c r="D170" s="226" t="s">
        <v>134</v>
      </c>
      <c r="E170" s="237" t="s">
        <v>19</v>
      </c>
      <c r="F170" s="238" t="s">
        <v>248</v>
      </c>
      <c r="G170" s="236"/>
      <c r="H170" s="239">
        <v>446.05599999999998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134</v>
      </c>
      <c r="AU170" s="245" t="s">
        <v>139</v>
      </c>
      <c r="AV170" s="14" t="s">
        <v>82</v>
      </c>
      <c r="AW170" s="14" t="s">
        <v>33</v>
      </c>
      <c r="AX170" s="14" t="s">
        <v>72</v>
      </c>
      <c r="AY170" s="245" t="s">
        <v>122</v>
      </c>
    </row>
    <row r="171" s="15" customFormat="1">
      <c r="A171" s="15"/>
      <c r="B171" s="246"/>
      <c r="C171" s="247"/>
      <c r="D171" s="226" t="s">
        <v>134</v>
      </c>
      <c r="E171" s="248" t="s">
        <v>19</v>
      </c>
      <c r="F171" s="249" t="s">
        <v>138</v>
      </c>
      <c r="G171" s="247"/>
      <c r="H171" s="250">
        <v>446.05599999999998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6" t="s">
        <v>134</v>
      </c>
      <c r="AU171" s="256" t="s">
        <v>139</v>
      </c>
      <c r="AV171" s="15" t="s">
        <v>139</v>
      </c>
      <c r="AW171" s="15" t="s">
        <v>33</v>
      </c>
      <c r="AX171" s="15" t="s">
        <v>80</v>
      </c>
      <c r="AY171" s="256" t="s">
        <v>122</v>
      </c>
    </row>
    <row r="172" s="12" customFormat="1" ht="20.88" customHeight="1">
      <c r="A172" s="12"/>
      <c r="B172" s="190"/>
      <c r="C172" s="191"/>
      <c r="D172" s="192" t="s">
        <v>71</v>
      </c>
      <c r="E172" s="204" t="s">
        <v>249</v>
      </c>
      <c r="F172" s="204" t="s">
        <v>250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SUM(P173:P188)</f>
        <v>0</v>
      </c>
      <c r="Q172" s="198"/>
      <c r="R172" s="199">
        <f>SUM(R173:R188)</f>
        <v>0</v>
      </c>
      <c r="S172" s="198"/>
      <c r="T172" s="200">
        <f>SUM(T173:T188)</f>
        <v>8.0770800000000023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80</v>
      </c>
      <c r="AT172" s="202" t="s">
        <v>71</v>
      </c>
      <c r="AU172" s="202" t="s">
        <v>82</v>
      </c>
      <c r="AY172" s="201" t="s">
        <v>122</v>
      </c>
      <c r="BK172" s="203">
        <f>SUM(BK173:BK188)</f>
        <v>0</v>
      </c>
    </row>
    <row r="173" s="2" customFormat="1" ht="16.5" customHeight="1">
      <c r="A173" s="40"/>
      <c r="B173" s="41"/>
      <c r="C173" s="206" t="s">
        <v>251</v>
      </c>
      <c r="D173" s="206" t="s">
        <v>125</v>
      </c>
      <c r="E173" s="207" t="s">
        <v>252</v>
      </c>
      <c r="F173" s="208" t="s">
        <v>253</v>
      </c>
      <c r="G173" s="209" t="s">
        <v>128</v>
      </c>
      <c r="H173" s="210">
        <v>0.67300000000000004</v>
      </c>
      <c r="I173" s="211"/>
      <c r="J173" s="212">
        <f>ROUND(I173*H173,2)</f>
        <v>0</v>
      </c>
      <c r="K173" s="208" t="s">
        <v>129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2.2000000000000002</v>
      </c>
      <c r="T173" s="216">
        <f>S173*H173</f>
        <v>1.4806000000000001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130</v>
      </c>
      <c r="AT173" s="217" t="s">
        <v>125</v>
      </c>
      <c r="AU173" s="217" t="s">
        <v>139</v>
      </c>
      <c r="AY173" s="19" t="s">
        <v>122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130</v>
      </c>
      <c r="BM173" s="217" t="s">
        <v>254</v>
      </c>
    </row>
    <row r="174" s="2" customFormat="1">
      <c r="A174" s="40"/>
      <c r="B174" s="41"/>
      <c r="C174" s="42"/>
      <c r="D174" s="219" t="s">
        <v>132</v>
      </c>
      <c r="E174" s="42"/>
      <c r="F174" s="220" t="s">
        <v>255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132</v>
      </c>
      <c r="AU174" s="19" t="s">
        <v>139</v>
      </c>
    </row>
    <row r="175" s="13" customFormat="1">
      <c r="A175" s="13"/>
      <c r="B175" s="224"/>
      <c r="C175" s="225"/>
      <c r="D175" s="226" t="s">
        <v>134</v>
      </c>
      <c r="E175" s="227" t="s">
        <v>19</v>
      </c>
      <c r="F175" s="228" t="s">
        <v>256</v>
      </c>
      <c r="G175" s="225"/>
      <c r="H175" s="227" t="s">
        <v>19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134</v>
      </c>
      <c r="AU175" s="234" t="s">
        <v>139</v>
      </c>
      <c r="AV175" s="13" t="s">
        <v>80</v>
      </c>
      <c r="AW175" s="13" t="s">
        <v>33</v>
      </c>
      <c r="AX175" s="13" t="s">
        <v>72</v>
      </c>
      <c r="AY175" s="234" t="s">
        <v>122</v>
      </c>
    </row>
    <row r="176" s="14" customFormat="1">
      <c r="A176" s="14"/>
      <c r="B176" s="235"/>
      <c r="C176" s="236"/>
      <c r="D176" s="226" t="s">
        <v>134</v>
      </c>
      <c r="E176" s="237" t="s">
        <v>19</v>
      </c>
      <c r="F176" s="238" t="s">
        <v>257</v>
      </c>
      <c r="G176" s="236"/>
      <c r="H176" s="239">
        <v>0.67300000000000004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134</v>
      </c>
      <c r="AU176" s="245" t="s">
        <v>139</v>
      </c>
      <c r="AV176" s="14" t="s">
        <v>82</v>
      </c>
      <c r="AW176" s="14" t="s">
        <v>33</v>
      </c>
      <c r="AX176" s="14" t="s">
        <v>72</v>
      </c>
      <c r="AY176" s="245" t="s">
        <v>122</v>
      </c>
    </row>
    <row r="177" s="15" customFormat="1">
      <c r="A177" s="15"/>
      <c r="B177" s="246"/>
      <c r="C177" s="247"/>
      <c r="D177" s="226" t="s">
        <v>134</v>
      </c>
      <c r="E177" s="248" t="s">
        <v>19</v>
      </c>
      <c r="F177" s="249" t="s">
        <v>138</v>
      </c>
      <c r="G177" s="247"/>
      <c r="H177" s="250">
        <v>0.67300000000000004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134</v>
      </c>
      <c r="AU177" s="256" t="s">
        <v>139</v>
      </c>
      <c r="AV177" s="15" t="s">
        <v>139</v>
      </c>
      <c r="AW177" s="15" t="s">
        <v>33</v>
      </c>
      <c r="AX177" s="15" t="s">
        <v>80</v>
      </c>
      <c r="AY177" s="256" t="s">
        <v>122</v>
      </c>
    </row>
    <row r="178" s="2" customFormat="1" ht="16.5" customHeight="1">
      <c r="A178" s="40"/>
      <c r="B178" s="41"/>
      <c r="C178" s="206" t="s">
        <v>258</v>
      </c>
      <c r="D178" s="206" t="s">
        <v>125</v>
      </c>
      <c r="E178" s="207" t="s">
        <v>259</v>
      </c>
      <c r="F178" s="208" t="s">
        <v>260</v>
      </c>
      <c r="G178" s="209" t="s">
        <v>128</v>
      </c>
      <c r="H178" s="210">
        <v>2.7440000000000002</v>
      </c>
      <c r="I178" s="211"/>
      <c r="J178" s="212">
        <f>ROUND(I178*H178,2)</f>
        <v>0</v>
      </c>
      <c r="K178" s="208" t="s">
        <v>129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2.2000000000000002</v>
      </c>
      <c r="T178" s="216">
        <f>S178*H178</f>
        <v>6.0368000000000013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130</v>
      </c>
      <c r="AT178" s="217" t="s">
        <v>125</v>
      </c>
      <c r="AU178" s="217" t="s">
        <v>139</v>
      </c>
      <c r="AY178" s="19" t="s">
        <v>122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130</v>
      </c>
      <c r="BM178" s="217" t="s">
        <v>261</v>
      </c>
    </row>
    <row r="179" s="2" customFormat="1">
      <c r="A179" s="40"/>
      <c r="B179" s="41"/>
      <c r="C179" s="42"/>
      <c r="D179" s="219" t="s">
        <v>132</v>
      </c>
      <c r="E179" s="42"/>
      <c r="F179" s="220" t="s">
        <v>262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132</v>
      </c>
      <c r="AU179" s="19" t="s">
        <v>139</v>
      </c>
    </row>
    <row r="180" s="13" customFormat="1">
      <c r="A180" s="13"/>
      <c r="B180" s="224"/>
      <c r="C180" s="225"/>
      <c r="D180" s="226" t="s">
        <v>134</v>
      </c>
      <c r="E180" s="227" t="s">
        <v>19</v>
      </c>
      <c r="F180" s="228" t="s">
        <v>256</v>
      </c>
      <c r="G180" s="225"/>
      <c r="H180" s="227" t="s">
        <v>19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134</v>
      </c>
      <c r="AU180" s="234" t="s">
        <v>139</v>
      </c>
      <c r="AV180" s="13" t="s">
        <v>80</v>
      </c>
      <c r="AW180" s="13" t="s">
        <v>33</v>
      </c>
      <c r="AX180" s="13" t="s">
        <v>72</v>
      </c>
      <c r="AY180" s="234" t="s">
        <v>122</v>
      </c>
    </row>
    <row r="181" s="14" customFormat="1">
      <c r="A181" s="14"/>
      <c r="B181" s="235"/>
      <c r="C181" s="236"/>
      <c r="D181" s="226" t="s">
        <v>134</v>
      </c>
      <c r="E181" s="237" t="s">
        <v>19</v>
      </c>
      <c r="F181" s="238" t="s">
        <v>263</v>
      </c>
      <c r="G181" s="236"/>
      <c r="H181" s="239">
        <v>2.7440000000000002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134</v>
      </c>
      <c r="AU181" s="245" t="s">
        <v>139</v>
      </c>
      <c r="AV181" s="14" t="s">
        <v>82</v>
      </c>
      <c r="AW181" s="14" t="s">
        <v>33</v>
      </c>
      <c r="AX181" s="14" t="s">
        <v>72</v>
      </c>
      <c r="AY181" s="245" t="s">
        <v>122</v>
      </c>
    </row>
    <row r="182" s="15" customFormat="1">
      <c r="A182" s="15"/>
      <c r="B182" s="246"/>
      <c r="C182" s="247"/>
      <c r="D182" s="226" t="s">
        <v>134</v>
      </c>
      <c r="E182" s="248" t="s">
        <v>19</v>
      </c>
      <c r="F182" s="249" t="s">
        <v>138</v>
      </c>
      <c r="G182" s="247"/>
      <c r="H182" s="250">
        <v>2.7440000000000002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56" t="s">
        <v>134</v>
      </c>
      <c r="AU182" s="256" t="s">
        <v>139</v>
      </c>
      <c r="AV182" s="15" t="s">
        <v>139</v>
      </c>
      <c r="AW182" s="15" t="s">
        <v>33</v>
      </c>
      <c r="AX182" s="15" t="s">
        <v>80</v>
      </c>
      <c r="AY182" s="256" t="s">
        <v>122</v>
      </c>
    </row>
    <row r="183" s="2" customFormat="1" ht="16.5" customHeight="1">
      <c r="A183" s="40"/>
      <c r="B183" s="41"/>
      <c r="C183" s="206" t="s">
        <v>264</v>
      </c>
      <c r="D183" s="206" t="s">
        <v>125</v>
      </c>
      <c r="E183" s="207" t="s">
        <v>265</v>
      </c>
      <c r="F183" s="208" t="s">
        <v>266</v>
      </c>
      <c r="G183" s="209" t="s">
        <v>155</v>
      </c>
      <c r="H183" s="210">
        <v>8.4800000000000004</v>
      </c>
      <c r="I183" s="211"/>
      <c r="J183" s="212">
        <f>ROUND(I183*H183,2)</f>
        <v>0</v>
      </c>
      <c r="K183" s="208" t="s">
        <v>129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0.066000000000000003</v>
      </c>
      <c r="T183" s="216">
        <f>S183*H183</f>
        <v>0.55968000000000007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130</v>
      </c>
      <c r="AT183" s="217" t="s">
        <v>125</v>
      </c>
      <c r="AU183" s="217" t="s">
        <v>139</v>
      </c>
      <c r="AY183" s="19" t="s">
        <v>122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130</v>
      </c>
      <c r="BM183" s="217" t="s">
        <v>267</v>
      </c>
    </row>
    <row r="184" s="2" customFormat="1">
      <c r="A184" s="40"/>
      <c r="B184" s="41"/>
      <c r="C184" s="42"/>
      <c r="D184" s="219" t="s">
        <v>132</v>
      </c>
      <c r="E184" s="42"/>
      <c r="F184" s="220" t="s">
        <v>268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132</v>
      </c>
      <c r="AU184" s="19" t="s">
        <v>139</v>
      </c>
    </row>
    <row r="185" s="13" customFormat="1">
      <c r="A185" s="13"/>
      <c r="B185" s="224"/>
      <c r="C185" s="225"/>
      <c r="D185" s="226" t="s">
        <v>134</v>
      </c>
      <c r="E185" s="227" t="s">
        <v>19</v>
      </c>
      <c r="F185" s="228" t="s">
        <v>269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134</v>
      </c>
      <c r="AU185" s="234" t="s">
        <v>139</v>
      </c>
      <c r="AV185" s="13" t="s">
        <v>80</v>
      </c>
      <c r="AW185" s="13" t="s">
        <v>33</v>
      </c>
      <c r="AX185" s="13" t="s">
        <v>72</v>
      </c>
      <c r="AY185" s="234" t="s">
        <v>122</v>
      </c>
    </row>
    <row r="186" s="14" customFormat="1">
      <c r="A186" s="14"/>
      <c r="B186" s="235"/>
      <c r="C186" s="236"/>
      <c r="D186" s="226" t="s">
        <v>134</v>
      </c>
      <c r="E186" s="237" t="s">
        <v>19</v>
      </c>
      <c r="F186" s="238" t="s">
        <v>270</v>
      </c>
      <c r="G186" s="236"/>
      <c r="H186" s="239">
        <v>2.0640000000000001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134</v>
      </c>
      <c r="AU186" s="245" t="s">
        <v>139</v>
      </c>
      <c r="AV186" s="14" t="s">
        <v>82</v>
      </c>
      <c r="AW186" s="14" t="s">
        <v>33</v>
      </c>
      <c r="AX186" s="14" t="s">
        <v>72</v>
      </c>
      <c r="AY186" s="245" t="s">
        <v>122</v>
      </c>
    </row>
    <row r="187" s="14" customFormat="1">
      <c r="A187" s="14"/>
      <c r="B187" s="235"/>
      <c r="C187" s="236"/>
      <c r="D187" s="226" t="s">
        <v>134</v>
      </c>
      <c r="E187" s="237" t="s">
        <v>19</v>
      </c>
      <c r="F187" s="238" t="s">
        <v>271</v>
      </c>
      <c r="G187" s="236"/>
      <c r="H187" s="239">
        <v>6.4160000000000004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134</v>
      </c>
      <c r="AU187" s="245" t="s">
        <v>139</v>
      </c>
      <c r="AV187" s="14" t="s">
        <v>82</v>
      </c>
      <c r="AW187" s="14" t="s">
        <v>33</v>
      </c>
      <c r="AX187" s="14" t="s">
        <v>72</v>
      </c>
      <c r="AY187" s="245" t="s">
        <v>122</v>
      </c>
    </row>
    <row r="188" s="15" customFormat="1">
      <c r="A188" s="15"/>
      <c r="B188" s="246"/>
      <c r="C188" s="247"/>
      <c r="D188" s="226" t="s">
        <v>134</v>
      </c>
      <c r="E188" s="248" t="s">
        <v>19</v>
      </c>
      <c r="F188" s="249" t="s">
        <v>138</v>
      </c>
      <c r="G188" s="247"/>
      <c r="H188" s="250">
        <v>8.4800000000000004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134</v>
      </c>
      <c r="AU188" s="256" t="s">
        <v>139</v>
      </c>
      <c r="AV188" s="15" t="s">
        <v>139</v>
      </c>
      <c r="AW188" s="15" t="s">
        <v>33</v>
      </c>
      <c r="AX188" s="15" t="s">
        <v>80</v>
      </c>
      <c r="AY188" s="256" t="s">
        <v>122</v>
      </c>
    </row>
    <row r="189" s="12" customFormat="1" ht="22.8" customHeight="1">
      <c r="A189" s="12"/>
      <c r="B189" s="190"/>
      <c r="C189" s="191"/>
      <c r="D189" s="192" t="s">
        <v>71</v>
      </c>
      <c r="E189" s="204" t="s">
        <v>272</v>
      </c>
      <c r="F189" s="204" t="s">
        <v>273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SUM(P190:P198)</f>
        <v>0</v>
      </c>
      <c r="Q189" s="198"/>
      <c r="R189" s="199">
        <f>SUM(R190:R198)</f>
        <v>0</v>
      </c>
      <c r="S189" s="198"/>
      <c r="T189" s="200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80</v>
      </c>
      <c r="AT189" s="202" t="s">
        <v>71</v>
      </c>
      <c r="AU189" s="202" t="s">
        <v>80</v>
      </c>
      <c r="AY189" s="201" t="s">
        <v>122</v>
      </c>
      <c r="BK189" s="203">
        <f>SUM(BK190:BK198)</f>
        <v>0</v>
      </c>
    </row>
    <row r="190" s="2" customFormat="1" ht="24.15" customHeight="1">
      <c r="A190" s="40"/>
      <c r="B190" s="41"/>
      <c r="C190" s="206" t="s">
        <v>7</v>
      </c>
      <c r="D190" s="206" t="s">
        <v>125</v>
      </c>
      <c r="E190" s="207" t="s">
        <v>274</v>
      </c>
      <c r="F190" s="208" t="s">
        <v>275</v>
      </c>
      <c r="G190" s="209" t="s">
        <v>177</v>
      </c>
      <c r="H190" s="210">
        <v>8.1289999999999996</v>
      </c>
      <c r="I190" s="211"/>
      <c r="J190" s="212">
        <f>ROUND(I190*H190,2)</f>
        <v>0</v>
      </c>
      <c r="K190" s="208" t="s">
        <v>129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130</v>
      </c>
      <c r="AT190" s="217" t="s">
        <v>125</v>
      </c>
      <c r="AU190" s="217" t="s">
        <v>82</v>
      </c>
      <c r="AY190" s="19" t="s">
        <v>122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130</v>
      </c>
      <c r="BM190" s="217" t="s">
        <v>276</v>
      </c>
    </row>
    <row r="191" s="2" customFormat="1">
      <c r="A191" s="40"/>
      <c r="B191" s="41"/>
      <c r="C191" s="42"/>
      <c r="D191" s="219" t="s">
        <v>132</v>
      </c>
      <c r="E191" s="42"/>
      <c r="F191" s="220" t="s">
        <v>277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132</v>
      </c>
      <c r="AU191" s="19" t="s">
        <v>82</v>
      </c>
    </row>
    <row r="192" s="2" customFormat="1" ht="21.75" customHeight="1">
      <c r="A192" s="40"/>
      <c r="B192" s="41"/>
      <c r="C192" s="206" t="s">
        <v>278</v>
      </c>
      <c r="D192" s="206" t="s">
        <v>125</v>
      </c>
      <c r="E192" s="207" t="s">
        <v>279</v>
      </c>
      <c r="F192" s="208" t="s">
        <v>280</v>
      </c>
      <c r="G192" s="209" t="s">
        <v>177</v>
      </c>
      <c r="H192" s="210">
        <v>8.1289999999999996</v>
      </c>
      <c r="I192" s="211"/>
      <c r="J192" s="212">
        <f>ROUND(I192*H192,2)</f>
        <v>0</v>
      </c>
      <c r="K192" s="208" t="s">
        <v>129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130</v>
      </c>
      <c r="AT192" s="217" t="s">
        <v>125</v>
      </c>
      <c r="AU192" s="217" t="s">
        <v>82</v>
      </c>
      <c r="AY192" s="19" t="s">
        <v>122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130</v>
      </c>
      <c r="BM192" s="217" t="s">
        <v>281</v>
      </c>
    </row>
    <row r="193" s="2" customFormat="1">
      <c r="A193" s="40"/>
      <c r="B193" s="41"/>
      <c r="C193" s="42"/>
      <c r="D193" s="219" t="s">
        <v>132</v>
      </c>
      <c r="E193" s="42"/>
      <c r="F193" s="220" t="s">
        <v>282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132</v>
      </c>
      <c r="AU193" s="19" t="s">
        <v>82</v>
      </c>
    </row>
    <row r="194" s="2" customFormat="1" ht="24.15" customHeight="1">
      <c r="A194" s="40"/>
      <c r="B194" s="41"/>
      <c r="C194" s="206" t="s">
        <v>283</v>
      </c>
      <c r="D194" s="206" t="s">
        <v>125</v>
      </c>
      <c r="E194" s="207" t="s">
        <v>284</v>
      </c>
      <c r="F194" s="208" t="s">
        <v>285</v>
      </c>
      <c r="G194" s="209" t="s">
        <v>177</v>
      </c>
      <c r="H194" s="210">
        <v>32.515999999999998</v>
      </c>
      <c r="I194" s="211"/>
      <c r="J194" s="212">
        <f>ROUND(I194*H194,2)</f>
        <v>0</v>
      </c>
      <c r="K194" s="208" t="s">
        <v>129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130</v>
      </c>
      <c r="AT194" s="217" t="s">
        <v>125</v>
      </c>
      <c r="AU194" s="217" t="s">
        <v>82</v>
      </c>
      <c r="AY194" s="19" t="s">
        <v>122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130</v>
      </c>
      <c r="BM194" s="217" t="s">
        <v>286</v>
      </c>
    </row>
    <row r="195" s="2" customFormat="1">
      <c r="A195" s="40"/>
      <c r="B195" s="41"/>
      <c r="C195" s="42"/>
      <c r="D195" s="219" t="s">
        <v>132</v>
      </c>
      <c r="E195" s="42"/>
      <c r="F195" s="220" t="s">
        <v>287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132</v>
      </c>
      <c r="AU195" s="19" t="s">
        <v>82</v>
      </c>
    </row>
    <row r="196" s="14" customFormat="1">
      <c r="A196" s="14"/>
      <c r="B196" s="235"/>
      <c r="C196" s="236"/>
      <c r="D196" s="226" t="s">
        <v>134</v>
      </c>
      <c r="E196" s="236"/>
      <c r="F196" s="238" t="s">
        <v>288</v>
      </c>
      <c r="G196" s="236"/>
      <c r="H196" s="239">
        <v>32.515999999999998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134</v>
      </c>
      <c r="AU196" s="245" t="s">
        <v>82</v>
      </c>
      <c r="AV196" s="14" t="s">
        <v>82</v>
      </c>
      <c r="AW196" s="14" t="s">
        <v>4</v>
      </c>
      <c r="AX196" s="14" t="s">
        <v>80</v>
      </c>
      <c r="AY196" s="245" t="s">
        <v>122</v>
      </c>
    </row>
    <row r="197" s="2" customFormat="1" ht="24.15" customHeight="1">
      <c r="A197" s="40"/>
      <c r="B197" s="41"/>
      <c r="C197" s="206" t="s">
        <v>289</v>
      </c>
      <c r="D197" s="206" t="s">
        <v>125</v>
      </c>
      <c r="E197" s="207" t="s">
        <v>290</v>
      </c>
      <c r="F197" s="208" t="s">
        <v>291</v>
      </c>
      <c r="G197" s="209" t="s">
        <v>177</v>
      </c>
      <c r="H197" s="210">
        <v>8.1289999999999996</v>
      </c>
      <c r="I197" s="211"/>
      <c r="J197" s="212">
        <f>ROUND(I197*H197,2)</f>
        <v>0</v>
      </c>
      <c r="K197" s="208" t="s">
        <v>129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130</v>
      </c>
      <c r="AT197" s="217" t="s">
        <v>125</v>
      </c>
      <c r="AU197" s="217" t="s">
        <v>82</v>
      </c>
      <c r="AY197" s="19" t="s">
        <v>122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130</v>
      </c>
      <c r="BM197" s="217" t="s">
        <v>292</v>
      </c>
    </row>
    <row r="198" s="2" customFormat="1">
      <c r="A198" s="40"/>
      <c r="B198" s="41"/>
      <c r="C198" s="42"/>
      <c r="D198" s="219" t="s">
        <v>132</v>
      </c>
      <c r="E198" s="42"/>
      <c r="F198" s="220" t="s">
        <v>293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132</v>
      </c>
      <c r="AU198" s="19" t="s">
        <v>82</v>
      </c>
    </row>
    <row r="199" s="12" customFormat="1" ht="22.8" customHeight="1">
      <c r="A199" s="12"/>
      <c r="B199" s="190"/>
      <c r="C199" s="191"/>
      <c r="D199" s="192" t="s">
        <v>71</v>
      </c>
      <c r="E199" s="204" t="s">
        <v>294</v>
      </c>
      <c r="F199" s="204" t="s">
        <v>295</v>
      </c>
      <c r="G199" s="191"/>
      <c r="H199" s="191"/>
      <c r="I199" s="194"/>
      <c r="J199" s="205">
        <f>BK199</f>
        <v>0</v>
      </c>
      <c r="K199" s="191"/>
      <c r="L199" s="196"/>
      <c r="M199" s="197"/>
      <c r="N199" s="198"/>
      <c r="O199" s="198"/>
      <c r="P199" s="199">
        <f>SUM(P200:P201)</f>
        <v>0</v>
      </c>
      <c r="Q199" s="198"/>
      <c r="R199" s="199">
        <f>SUM(R200:R201)</f>
        <v>0</v>
      </c>
      <c r="S199" s="198"/>
      <c r="T199" s="200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1" t="s">
        <v>80</v>
      </c>
      <c r="AT199" s="202" t="s">
        <v>71</v>
      </c>
      <c r="AU199" s="202" t="s">
        <v>80</v>
      </c>
      <c r="AY199" s="201" t="s">
        <v>122</v>
      </c>
      <c r="BK199" s="203">
        <f>SUM(BK200:BK201)</f>
        <v>0</v>
      </c>
    </row>
    <row r="200" s="2" customFormat="1" ht="33" customHeight="1">
      <c r="A200" s="40"/>
      <c r="B200" s="41"/>
      <c r="C200" s="206" t="s">
        <v>296</v>
      </c>
      <c r="D200" s="206" t="s">
        <v>125</v>
      </c>
      <c r="E200" s="207" t="s">
        <v>297</v>
      </c>
      <c r="F200" s="208" t="s">
        <v>298</v>
      </c>
      <c r="G200" s="209" t="s">
        <v>177</v>
      </c>
      <c r="H200" s="210">
        <v>115.169</v>
      </c>
      <c r="I200" s="211"/>
      <c r="J200" s="212">
        <f>ROUND(I200*H200,2)</f>
        <v>0</v>
      </c>
      <c r="K200" s="208" t="s">
        <v>129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130</v>
      </c>
      <c r="AT200" s="217" t="s">
        <v>125</v>
      </c>
      <c r="AU200" s="217" t="s">
        <v>82</v>
      </c>
      <c r="AY200" s="19" t="s">
        <v>122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130</v>
      </c>
      <c r="BM200" s="217" t="s">
        <v>299</v>
      </c>
    </row>
    <row r="201" s="2" customFormat="1">
      <c r="A201" s="40"/>
      <c r="B201" s="41"/>
      <c r="C201" s="42"/>
      <c r="D201" s="219" t="s">
        <v>132</v>
      </c>
      <c r="E201" s="42"/>
      <c r="F201" s="220" t="s">
        <v>300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132</v>
      </c>
      <c r="AU201" s="19" t="s">
        <v>82</v>
      </c>
    </row>
    <row r="202" s="12" customFormat="1" ht="25.92" customHeight="1">
      <c r="A202" s="12"/>
      <c r="B202" s="190"/>
      <c r="C202" s="191"/>
      <c r="D202" s="192" t="s">
        <v>71</v>
      </c>
      <c r="E202" s="193" t="s">
        <v>301</v>
      </c>
      <c r="F202" s="193" t="s">
        <v>302</v>
      </c>
      <c r="G202" s="191"/>
      <c r="H202" s="191"/>
      <c r="I202" s="194"/>
      <c r="J202" s="195">
        <f>BK202</f>
        <v>0</v>
      </c>
      <c r="K202" s="191"/>
      <c r="L202" s="196"/>
      <c r="M202" s="197"/>
      <c r="N202" s="198"/>
      <c r="O202" s="198"/>
      <c r="P202" s="199">
        <f>P203+P209+P215</f>
        <v>0</v>
      </c>
      <c r="Q202" s="198"/>
      <c r="R202" s="199">
        <f>R203+R209+R215</f>
        <v>0.97890199999999994</v>
      </c>
      <c r="S202" s="198"/>
      <c r="T202" s="200">
        <f>T203+T209+T215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1" t="s">
        <v>82</v>
      </c>
      <c r="AT202" s="202" t="s">
        <v>71</v>
      </c>
      <c r="AU202" s="202" t="s">
        <v>72</v>
      </c>
      <c r="AY202" s="201" t="s">
        <v>122</v>
      </c>
      <c r="BK202" s="203">
        <f>BK203+BK209+BK215</f>
        <v>0</v>
      </c>
    </row>
    <row r="203" s="12" customFormat="1" ht="22.8" customHeight="1">
      <c r="A203" s="12"/>
      <c r="B203" s="190"/>
      <c r="C203" s="191"/>
      <c r="D203" s="192" t="s">
        <v>71</v>
      </c>
      <c r="E203" s="204" t="s">
        <v>303</v>
      </c>
      <c r="F203" s="204" t="s">
        <v>304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SUM(P204:P208)</f>
        <v>0</v>
      </c>
      <c r="Q203" s="198"/>
      <c r="R203" s="199">
        <f>SUM(R204:R208)</f>
        <v>0.0201</v>
      </c>
      <c r="S203" s="198"/>
      <c r="T203" s="200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82</v>
      </c>
      <c r="AT203" s="202" t="s">
        <v>71</v>
      </c>
      <c r="AU203" s="202" t="s">
        <v>80</v>
      </c>
      <c r="AY203" s="201" t="s">
        <v>122</v>
      </c>
      <c r="BK203" s="203">
        <f>SUM(BK204:BK208)</f>
        <v>0</v>
      </c>
    </row>
    <row r="204" s="2" customFormat="1" ht="24.15" customHeight="1">
      <c r="A204" s="40"/>
      <c r="B204" s="41"/>
      <c r="C204" s="206" t="s">
        <v>305</v>
      </c>
      <c r="D204" s="206" t="s">
        <v>125</v>
      </c>
      <c r="E204" s="207" t="s">
        <v>306</v>
      </c>
      <c r="F204" s="208" t="s">
        <v>307</v>
      </c>
      <c r="G204" s="209" t="s">
        <v>308</v>
      </c>
      <c r="H204" s="210">
        <v>3</v>
      </c>
      <c r="I204" s="211"/>
      <c r="J204" s="212">
        <f>ROUND(I204*H204,2)</f>
        <v>0</v>
      </c>
      <c r="K204" s="208" t="s">
        <v>129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236</v>
      </c>
      <c r="AT204" s="217" t="s">
        <v>125</v>
      </c>
      <c r="AU204" s="217" t="s">
        <v>82</v>
      </c>
      <c r="AY204" s="19" t="s">
        <v>122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236</v>
      </c>
      <c r="BM204" s="217" t="s">
        <v>309</v>
      </c>
    </row>
    <row r="205" s="2" customFormat="1">
      <c r="A205" s="40"/>
      <c r="B205" s="41"/>
      <c r="C205" s="42"/>
      <c r="D205" s="219" t="s">
        <v>132</v>
      </c>
      <c r="E205" s="42"/>
      <c r="F205" s="220" t="s">
        <v>310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132</v>
      </c>
      <c r="AU205" s="19" t="s">
        <v>82</v>
      </c>
    </row>
    <row r="206" s="2" customFormat="1" ht="16.5" customHeight="1">
      <c r="A206" s="40"/>
      <c r="B206" s="41"/>
      <c r="C206" s="268" t="s">
        <v>311</v>
      </c>
      <c r="D206" s="268" t="s">
        <v>174</v>
      </c>
      <c r="E206" s="269" t="s">
        <v>312</v>
      </c>
      <c r="F206" s="270" t="s">
        <v>313</v>
      </c>
      <c r="G206" s="271" t="s">
        <v>308</v>
      </c>
      <c r="H206" s="272">
        <v>3</v>
      </c>
      <c r="I206" s="273"/>
      <c r="J206" s="274">
        <f>ROUND(I206*H206,2)</f>
        <v>0</v>
      </c>
      <c r="K206" s="270" t="s">
        <v>19</v>
      </c>
      <c r="L206" s="275"/>
      <c r="M206" s="276" t="s">
        <v>19</v>
      </c>
      <c r="N206" s="277" t="s">
        <v>43</v>
      </c>
      <c r="O206" s="86"/>
      <c r="P206" s="215">
        <f>O206*H206</f>
        <v>0</v>
      </c>
      <c r="Q206" s="215">
        <v>0.0067000000000000002</v>
      </c>
      <c r="R206" s="215">
        <f>Q206*H206</f>
        <v>0.0201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314</v>
      </c>
      <c r="AT206" s="217" t="s">
        <v>174</v>
      </c>
      <c r="AU206" s="217" t="s">
        <v>82</v>
      </c>
      <c r="AY206" s="19" t="s">
        <v>122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236</v>
      </c>
      <c r="BM206" s="217" t="s">
        <v>315</v>
      </c>
    </row>
    <row r="207" s="2" customFormat="1" ht="24.15" customHeight="1">
      <c r="A207" s="40"/>
      <c r="B207" s="41"/>
      <c r="C207" s="206" t="s">
        <v>316</v>
      </c>
      <c r="D207" s="206" t="s">
        <v>125</v>
      </c>
      <c r="E207" s="207" t="s">
        <v>317</v>
      </c>
      <c r="F207" s="208" t="s">
        <v>318</v>
      </c>
      <c r="G207" s="209" t="s">
        <v>177</v>
      </c>
      <c r="H207" s="210">
        <v>0.02</v>
      </c>
      <c r="I207" s="211"/>
      <c r="J207" s="212">
        <f>ROUND(I207*H207,2)</f>
        <v>0</v>
      </c>
      <c r="K207" s="208" t="s">
        <v>129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236</v>
      </c>
      <c r="AT207" s="217" t="s">
        <v>125</v>
      </c>
      <c r="AU207" s="217" t="s">
        <v>82</v>
      </c>
      <c r="AY207" s="19" t="s">
        <v>122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236</v>
      </c>
      <c r="BM207" s="217" t="s">
        <v>319</v>
      </c>
    </row>
    <row r="208" s="2" customFormat="1">
      <c r="A208" s="40"/>
      <c r="B208" s="41"/>
      <c r="C208" s="42"/>
      <c r="D208" s="219" t="s">
        <v>132</v>
      </c>
      <c r="E208" s="42"/>
      <c r="F208" s="220" t="s">
        <v>320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132</v>
      </c>
      <c r="AU208" s="19" t="s">
        <v>82</v>
      </c>
    </row>
    <row r="209" s="12" customFormat="1" ht="22.8" customHeight="1">
      <c r="A209" s="12"/>
      <c r="B209" s="190"/>
      <c r="C209" s="191"/>
      <c r="D209" s="192" t="s">
        <v>71</v>
      </c>
      <c r="E209" s="204" t="s">
        <v>321</v>
      </c>
      <c r="F209" s="204" t="s">
        <v>322</v>
      </c>
      <c r="G209" s="191"/>
      <c r="H209" s="191"/>
      <c r="I209" s="194"/>
      <c r="J209" s="205">
        <f>BK209</f>
        <v>0</v>
      </c>
      <c r="K209" s="191"/>
      <c r="L209" s="196"/>
      <c r="M209" s="197"/>
      <c r="N209" s="198"/>
      <c r="O209" s="198"/>
      <c r="P209" s="199">
        <f>SUM(P210:P214)</f>
        <v>0</v>
      </c>
      <c r="Q209" s="198"/>
      <c r="R209" s="199">
        <f>SUM(R210:R214)</f>
        <v>0.95515199999999989</v>
      </c>
      <c r="S209" s="198"/>
      <c r="T209" s="200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82</v>
      </c>
      <c r="AT209" s="202" t="s">
        <v>71</v>
      </c>
      <c r="AU209" s="202" t="s">
        <v>80</v>
      </c>
      <c r="AY209" s="201" t="s">
        <v>122</v>
      </c>
      <c r="BK209" s="203">
        <f>SUM(BK210:BK214)</f>
        <v>0</v>
      </c>
    </row>
    <row r="210" s="2" customFormat="1" ht="21.75" customHeight="1">
      <c r="A210" s="40"/>
      <c r="B210" s="41"/>
      <c r="C210" s="206" t="s">
        <v>323</v>
      </c>
      <c r="D210" s="206" t="s">
        <v>125</v>
      </c>
      <c r="E210" s="207" t="s">
        <v>324</v>
      </c>
      <c r="F210" s="208" t="s">
        <v>325</v>
      </c>
      <c r="G210" s="209" t="s">
        <v>167</v>
      </c>
      <c r="H210" s="210">
        <v>89.099999999999994</v>
      </c>
      <c r="I210" s="211"/>
      <c r="J210" s="212">
        <f>ROUND(I210*H210,2)</f>
        <v>0</v>
      </c>
      <c r="K210" s="208" t="s">
        <v>129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6.0000000000000002E-05</v>
      </c>
      <c r="R210" s="215">
        <f>Q210*H210</f>
        <v>0.0053460000000000001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236</v>
      </c>
      <c r="AT210" s="217" t="s">
        <v>125</v>
      </c>
      <c r="AU210" s="217" t="s">
        <v>82</v>
      </c>
      <c r="AY210" s="19" t="s">
        <v>122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236</v>
      </c>
      <c r="BM210" s="217" t="s">
        <v>326</v>
      </c>
    </row>
    <row r="211" s="2" customFormat="1">
      <c r="A211" s="40"/>
      <c r="B211" s="41"/>
      <c r="C211" s="42"/>
      <c r="D211" s="219" t="s">
        <v>132</v>
      </c>
      <c r="E211" s="42"/>
      <c r="F211" s="220" t="s">
        <v>327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132</v>
      </c>
      <c r="AU211" s="19" t="s">
        <v>82</v>
      </c>
    </row>
    <row r="212" s="2" customFormat="1" ht="16.5" customHeight="1">
      <c r="A212" s="40"/>
      <c r="B212" s="41"/>
      <c r="C212" s="268" t="s">
        <v>328</v>
      </c>
      <c r="D212" s="268" t="s">
        <v>174</v>
      </c>
      <c r="E212" s="269" t="s">
        <v>329</v>
      </c>
      <c r="F212" s="270" t="s">
        <v>330</v>
      </c>
      <c r="G212" s="271" t="s">
        <v>167</v>
      </c>
      <c r="H212" s="272">
        <v>89.099999999999994</v>
      </c>
      <c r="I212" s="273"/>
      <c r="J212" s="274">
        <f>ROUND(I212*H212,2)</f>
        <v>0</v>
      </c>
      <c r="K212" s="270" t="s">
        <v>19</v>
      </c>
      <c r="L212" s="275"/>
      <c r="M212" s="276" t="s">
        <v>19</v>
      </c>
      <c r="N212" s="277" t="s">
        <v>43</v>
      </c>
      <c r="O212" s="86"/>
      <c r="P212" s="215">
        <f>O212*H212</f>
        <v>0</v>
      </c>
      <c r="Q212" s="215">
        <v>0.010659999999999999</v>
      </c>
      <c r="R212" s="215">
        <f>Q212*H212</f>
        <v>0.94980599999999993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314</v>
      </c>
      <c r="AT212" s="217" t="s">
        <v>174</v>
      </c>
      <c r="AU212" s="217" t="s">
        <v>82</v>
      </c>
      <c r="AY212" s="19" t="s">
        <v>122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236</v>
      </c>
      <c r="BM212" s="217" t="s">
        <v>331</v>
      </c>
    </row>
    <row r="213" s="2" customFormat="1" ht="24.15" customHeight="1">
      <c r="A213" s="40"/>
      <c r="B213" s="41"/>
      <c r="C213" s="206" t="s">
        <v>332</v>
      </c>
      <c r="D213" s="206" t="s">
        <v>125</v>
      </c>
      <c r="E213" s="207" t="s">
        <v>317</v>
      </c>
      <c r="F213" s="208" t="s">
        <v>318</v>
      </c>
      <c r="G213" s="209" t="s">
        <v>177</v>
      </c>
      <c r="H213" s="210">
        <v>0.95499999999999996</v>
      </c>
      <c r="I213" s="211"/>
      <c r="J213" s="212">
        <f>ROUND(I213*H213,2)</f>
        <v>0</v>
      </c>
      <c r="K213" s="208" t="s">
        <v>129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236</v>
      </c>
      <c r="AT213" s="217" t="s">
        <v>125</v>
      </c>
      <c r="AU213" s="217" t="s">
        <v>82</v>
      </c>
      <c r="AY213" s="19" t="s">
        <v>122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236</v>
      </c>
      <c r="BM213" s="217" t="s">
        <v>333</v>
      </c>
    </row>
    <row r="214" s="2" customFormat="1">
      <c r="A214" s="40"/>
      <c r="B214" s="41"/>
      <c r="C214" s="42"/>
      <c r="D214" s="219" t="s">
        <v>132</v>
      </c>
      <c r="E214" s="42"/>
      <c r="F214" s="220" t="s">
        <v>320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132</v>
      </c>
      <c r="AU214" s="19" t="s">
        <v>82</v>
      </c>
    </row>
    <row r="215" s="12" customFormat="1" ht="22.8" customHeight="1">
      <c r="A215" s="12"/>
      <c r="B215" s="190"/>
      <c r="C215" s="191"/>
      <c r="D215" s="192" t="s">
        <v>71</v>
      </c>
      <c r="E215" s="204" t="s">
        <v>334</v>
      </c>
      <c r="F215" s="204" t="s">
        <v>335</v>
      </c>
      <c r="G215" s="191"/>
      <c r="H215" s="191"/>
      <c r="I215" s="194"/>
      <c r="J215" s="205">
        <f>BK215</f>
        <v>0</v>
      </c>
      <c r="K215" s="191"/>
      <c r="L215" s="196"/>
      <c r="M215" s="197"/>
      <c r="N215" s="198"/>
      <c r="O215" s="198"/>
      <c r="P215" s="199">
        <f>SUM(P216:P245)</f>
        <v>0</v>
      </c>
      <c r="Q215" s="198"/>
      <c r="R215" s="199">
        <f>SUM(R216:R245)</f>
        <v>0.00365</v>
      </c>
      <c r="S215" s="198"/>
      <c r="T215" s="200">
        <f>SUM(T216:T245)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1" t="s">
        <v>82</v>
      </c>
      <c r="AT215" s="202" t="s">
        <v>71</v>
      </c>
      <c r="AU215" s="202" t="s">
        <v>80</v>
      </c>
      <c r="AY215" s="201" t="s">
        <v>122</v>
      </c>
      <c r="BK215" s="203">
        <f>SUM(BK216:BK245)</f>
        <v>0</v>
      </c>
    </row>
    <row r="216" s="2" customFormat="1" ht="16.5" customHeight="1">
      <c r="A216" s="40"/>
      <c r="B216" s="41"/>
      <c r="C216" s="206" t="s">
        <v>314</v>
      </c>
      <c r="D216" s="206" t="s">
        <v>125</v>
      </c>
      <c r="E216" s="207" t="s">
        <v>336</v>
      </c>
      <c r="F216" s="208" t="s">
        <v>337</v>
      </c>
      <c r="G216" s="209" t="s">
        <v>155</v>
      </c>
      <c r="H216" s="210">
        <v>161.286</v>
      </c>
      <c r="I216" s="211"/>
      <c r="J216" s="212">
        <f>ROUND(I216*H216,2)</f>
        <v>0</v>
      </c>
      <c r="K216" s="208" t="s">
        <v>129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236</v>
      </c>
      <c r="AT216" s="217" t="s">
        <v>125</v>
      </c>
      <c r="AU216" s="217" t="s">
        <v>82</v>
      </c>
      <c r="AY216" s="19" t="s">
        <v>122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236</v>
      </c>
      <c r="BM216" s="217" t="s">
        <v>338</v>
      </c>
    </row>
    <row r="217" s="2" customFormat="1">
      <c r="A217" s="40"/>
      <c r="B217" s="41"/>
      <c r="C217" s="42"/>
      <c r="D217" s="219" t="s">
        <v>132</v>
      </c>
      <c r="E217" s="42"/>
      <c r="F217" s="220" t="s">
        <v>339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132</v>
      </c>
      <c r="AU217" s="19" t="s">
        <v>82</v>
      </c>
    </row>
    <row r="218" s="14" customFormat="1">
      <c r="A218" s="14"/>
      <c r="B218" s="235"/>
      <c r="C218" s="236"/>
      <c r="D218" s="226" t="s">
        <v>134</v>
      </c>
      <c r="E218" s="237" t="s">
        <v>19</v>
      </c>
      <c r="F218" s="238" t="s">
        <v>340</v>
      </c>
      <c r="G218" s="236"/>
      <c r="H218" s="239">
        <v>161.286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134</v>
      </c>
      <c r="AU218" s="245" t="s">
        <v>82</v>
      </c>
      <c r="AV218" s="14" t="s">
        <v>82</v>
      </c>
      <c r="AW218" s="14" t="s">
        <v>33</v>
      </c>
      <c r="AX218" s="14" t="s">
        <v>72</v>
      </c>
      <c r="AY218" s="245" t="s">
        <v>122</v>
      </c>
    </row>
    <row r="219" s="15" customFormat="1">
      <c r="A219" s="15"/>
      <c r="B219" s="246"/>
      <c r="C219" s="247"/>
      <c r="D219" s="226" t="s">
        <v>134</v>
      </c>
      <c r="E219" s="248" t="s">
        <v>19</v>
      </c>
      <c r="F219" s="249" t="s">
        <v>138</v>
      </c>
      <c r="G219" s="247"/>
      <c r="H219" s="250">
        <v>161.286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6" t="s">
        <v>134</v>
      </c>
      <c r="AU219" s="256" t="s">
        <v>82</v>
      </c>
      <c r="AV219" s="15" t="s">
        <v>139</v>
      </c>
      <c r="AW219" s="15" t="s">
        <v>33</v>
      </c>
      <c r="AX219" s="15" t="s">
        <v>80</v>
      </c>
      <c r="AY219" s="256" t="s">
        <v>122</v>
      </c>
    </row>
    <row r="220" s="2" customFormat="1" ht="16.5" customHeight="1">
      <c r="A220" s="40"/>
      <c r="B220" s="41"/>
      <c r="C220" s="206" t="s">
        <v>341</v>
      </c>
      <c r="D220" s="206" t="s">
        <v>125</v>
      </c>
      <c r="E220" s="207" t="s">
        <v>342</v>
      </c>
      <c r="F220" s="208" t="s">
        <v>343</v>
      </c>
      <c r="G220" s="209" t="s">
        <v>155</v>
      </c>
      <c r="H220" s="210">
        <v>538.06799999999998</v>
      </c>
      <c r="I220" s="211"/>
      <c r="J220" s="212">
        <f>ROUND(I220*H220,2)</f>
        <v>0</v>
      </c>
      <c r="K220" s="208" t="s">
        <v>129</v>
      </c>
      <c r="L220" s="46"/>
      <c r="M220" s="213" t="s">
        <v>19</v>
      </c>
      <c r="N220" s="214" t="s">
        <v>43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236</v>
      </c>
      <c r="AT220" s="217" t="s">
        <v>125</v>
      </c>
      <c r="AU220" s="217" t="s">
        <v>82</v>
      </c>
      <c r="AY220" s="19" t="s">
        <v>122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80</v>
      </c>
      <c r="BK220" s="218">
        <f>ROUND(I220*H220,2)</f>
        <v>0</v>
      </c>
      <c r="BL220" s="19" t="s">
        <v>236</v>
      </c>
      <c r="BM220" s="217" t="s">
        <v>344</v>
      </c>
    </row>
    <row r="221" s="2" customFormat="1">
      <c r="A221" s="40"/>
      <c r="B221" s="41"/>
      <c r="C221" s="42"/>
      <c r="D221" s="219" t="s">
        <v>132</v>
      </c>
      <c r="E221" s="42"/>
      <c r="F221" s="220" t="s">
        <v>345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132</v>
      </c>
      <c r="AU221" s="19" t="s">
        <v>82</v>
      </c>
    </row>
    <row r="222" s="14" customFormat="1">
      <c r="A222" s="14"/>
      <c r="B222" s="235"/>
      <c r="C222" s="236"/>
      <c r="D222" s="226" t="s">
        <v>134</v>
      </c>
      <c r="E222" s="237" t="s">
        <v>19</v>
      </c>
      <c r="F222" s="238" t="s">
        <v>346</v>
      </c>
      <c r="G222" s="236"/>
      <c r="H222" s="239">
        <v>446.05599999999998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134</v>
      </c>
      <c r="AU222" s="245" t="s">
        <v>82</v>
      </c>
      <c r="AV222" s="14" t="s">
        <v>82</v>
      </c>
      <c r="AW222" s="14" t="s">
        <v>33</v>
      </c>
      <c r="AX222" s="14" t="s">
        <v>72</v>
      </c>
      <c r="AY222" s="245" t="s">
        <v>122</v>
      </c>
    </row>
    <row r="223" s="14" customFormat="1">
      <c r="A223" s="14"/>
      <c r="B223" s="235"/>
      <c r="C223" s="236"/>
      <c r="D223" s="226" t="s">
        <v>134</v>
      </c>
      <c r="E223" s="237" t="s">
        <v>19</v>
      </c>
      <c r="F223" s="238" t="s">
        <v>347</v>
      </c>
      <c r="G223" s="236"/>
      <c r="H223" s="239">
        <v>64.489999999999995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134</v>
      </c>
      <c r="AU223" s="245" t="s">
        <v>82</v>
      </c>
      <c r="AV223" s="14" t="s">
        <v>82</v>
      </c>
      <c r="AW223" s="14" t="s">
        <v>33</v>
      </c>
      <c r="AX223" s="14" t="s">
        <v>72</v>
      </c>
      <c r="AY223" s="245" t="s">
        <v>122</v>
      </c>
    </row>
    <row r="224" s="14" customFormat="1">
      <c r="A224" s="14"/>
      <c r="B224" s="235"/>
      <c r="C224" s="236"/>
      <c r="D224" s="226" t="s">
        <v>134</v>
      </c>
      <c r="E224" s="237" t="s">
        <v>19</v>
      </c>
      <c r="F224" s="238" t="s">
        <v>348</v>
      </c>
      <c r="G224" s="236"/>
      <c r="H224" s="239">
        <v>27.521999999999998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134</v>
      </c>
      <c r="AU224" s="245" t="s">
        <v>82</v>
      </c>
      <c r="AV224" s="14" t="s">
        <v>82</v>
      </c>
      <c r="AW224" s="14" t="s">
        <v>33</v>
      </c>
      <c r="AX224" s="14" t="s">
        <v>72</v>
      </c>
      <c r="AY224" s="245" t="s">
        <v>122</v>
      </c>
    </row>
    <row r="225" s="15" customFormat="1">
      <c r="A225" s="15"/>
      <c r="B225" s="246"/>
      <c r="C225" s="247"/>
      <c r="D225" s="226" t="s">
        <v>134</v>
      </c>
      <c r="E225" s="248" t="s">
        <v>19</v>
      </c>
      <c r="F225" s="249" t="s">
        <v>138</v>
      </c>
      <c r="G225" s="247"/>
      <c r="H225" s="250">
        <v>538.06799999999998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6" t="s">
        <v>134</v>
      </c>
      <c r="AU225" s="256" t="s">
        <v>82</v>
      </c>
      <c r="AV225" s="15" t="s">
        <v>139</v>
      </c>
      <c r="AW225" s="15" t="s">
        <v>33</v>
      </c>
      <c r="AX225" s="15" t="s">
        <v>80</v>
      </c>
      <c r="AY225" s="256" t="s">
        <v>122</v>
      </c>
    </row>
    <row r="226" s="2" customFormat="1" ht="21.75" customHeight="1">
      <c r="A226" s="40"/>
      <c r="B226" s="41"/>
      <c r="C226" s="206" t="s">
        <v>349</v>
      </c>
      <c r="D226" s="206" t="s">
        <v>125</v>
      </c>
      <c r="E226" s="207" t="s">
        <v>350</v>
      </c>
      <c r="F226" s="208" t="s">
        <v>351</v>
      </c>
      <c r="G226" s="209" t="s">
        <v>167</v>
      </c>
      <c r="H226" s="210">
        <v>50</v>
      </c>
      <c r="I226" s="211"/>
      <c r="J226" s="212">
        <f>ROUND(I226*H226,2)</f>
        <v>0</v>
      </c>
      <c r="K226" s="208" t="s">
        <v>129</v>
      </c>
      <c r="L226" s="46"/>
      <c r="M226" s="213" t="s">
        <v>19</v>
      </c>
      <c r="N226" s="214" t="s">
        <v>43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236</v>
      </c>
      <c r="AT226" s="217" t="s">
        <v>125</v>
      </c>
      <c r="AU226" s="217" t="s">
        <v>82</v>
      </c>
      <c r="AY226" s="19" t="s">
        <v>122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236</v>
      </c>
      <c r="BM226" s="217" t="s">
        <v>352</v>
      </c>
    </row>
    <row r="227" s="2" customFormat="1">
      <c r="A227" s="40"/>
      <c r="B227" s="41"/>
      <c r="C227" s="42"/>
      <c r="D227" s="219" t="s">
        <v>132</v>
      </c>
      <c r="E227" s="42"/>
      <c r="F227" s="220" t="s">
        <v>353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132</v>
      </c>
      <c r="AU227" s="19" t="s">
        <v>82</v>
      </c>
    </row>
    <row r="228" s="14" customFormat="1">
      <c r="A228" s="14"/>
      <c r="B228" s="235"/>
      <c r="C228" s="236"/>
      <c r="D228" s="226" t="s">
        <v>134</v>
      </c>
      <c r="E228" s="237" t="s">
        <v>19</v>
      </c>
      <c r="F228" s="238" t="s">
        <v>354</v>
      </c>
      <c r="G228" s="236"/>
      <c r="H228" s="239">
        <v>50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134</v>
      </c>
      <c r="AU228" s="245" t="s">
        <v>82</v>
      </c>
      <c r="AV228" s="14" t="s">
        <v>82</v>
      </c>
      <c r="AW228" s="14" t="s">
        <v>33</v>
      </c>
      <c r="AX228" s="14" t="s">
        <v>72</v>
      </c>
      <c r="AY228" s="245" t="s">
        <v>122</v>
      </c>
    </row>
    <row r="229" s="15" customFormat="1">
      <c r="A229" s="15"/>
      <c r="B229" s="246"/>
      <c r="C229" s="247"/>
      <c r="D229" s="226" t="s">
        <v>134</v>
      </c>
      <c r="E229" s="248" t="s">
        <v>19</v>
      </c>
      <c r="F229" s="249" t="s">
        <v>138</v>
      </c>
      <c r="G229" s="247"/>
      <c r="H229" s="250">
        <v>50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6" t="s">
        <v>134</v>
      </c>
      <c r="AU229" s="256" t="s">
        <v>82</v>
      </c>
      <c r="AV229" s="15" t="s">
        <v>139</v>
      </c>
      <c r="AW229" s="15" t="s">
        <v>33</v>
      </c>
      <c r="AX229" s="15" t="s">
        <v>80</v>
      </c>
      <c r="AY229" s="256" t="s">
        <v>122</v>
      </c>
    </row>
    <row r="230" s="2" customFormat="1" ht="16.5" customHeight="1">
      <c r="A230" s="40"/>
      <c r="B230" s="41"/>
      <c r="C230" s="268" t="s">
        <v>355</v>
      </c>
      <c r="D230" s="268" t="s">
        <v>174</v>
      </c>
      <c r="E230" s="269" t="s">
        <v>356</v>
      </c>
      <c r="F230" s="270" t="s">
        <v>357</v>
      </c>
      <c r="G230" s="271" t="s">
        <v>358</v>
      </c>
      <c r="H230" s="272">
        <v>2.4500000000000002</v>
      </c>
      <c r="I230" s="273"/>
      <c r="J230" s="274">
        <f>ROUND(I230*H230,2)</f>
        <v>0</v>
      </c>
      <c r="K230" s="270" t="s">
        <v>129</v>
      </c>
      <c r="L230" s="275"/>
      <c r="M230" s="276" t="s">
        <v>19</v>
      </c>
      <c r="N230" s="277" t="s">
        <v>43</v>
      </c>
      <c r="O230" s="86"/>
      <c r="P230" s="215">
        <f>O230*H230</f>
        <v>0</v>
      </c>
      <c r="Q230" s="215">
        <v>0.001</v>
      </c>
      <c r="R230" s="215">
        <f>Q230*H230</f>
        <v>0.0024500000000000004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314</v>
      </c>
      <c r="AT230" s="217" t="s">
        <v>174</v>
      </c>
      <c r="AU230" s="217" t="s">
        <v>82</v>
      </c>
      <c r="AY230" s="19" t="s">
        <v>122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236</v>
      </c>
      <c r="BM230" s="217" t="s">
        <v>359</v>
      </c>
    </row>
    <row r="231" s="14" customFormat="1">
      <c r="A231" s="14"/>
      <c r="B231" s="235"/>
      <c r="C231" s="236"/>
      <c r="D231" s="226" t="s">
        <v>134</v>
      </c>
      <c r="E231" s="236"/>
      <c r="F231" s="238" t="s">
        <v>360</v>
      </c>
      <c r="G231" s="236"/>
      <c r="H231" s="239">
        <v>2.4500000000000002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134</v>
      </c>
      <c r="AU231" s="245" t="s">
        <v>82</v>
      </c>
      <c r="AV231" s="14" t="s">
        <v>82</v>
      </c>
      <c r="AW231" s="14" t="s">
        <v>4</v>
      </c>
      <c r="AX231" s="14" t="s">
        <v>80</v>
      </c>
      <c r="AY231" s="245" t="s">
        <v>122</v>
      </c>
    </row>
    <row r="232" s="2" customFormat="1" ht="16.5" customHeight="1">
      <c r="A232" s="40"/>
      <c r="B232" s="41"/>
      <c r="C232" s="206" t="s">
        <v>361</v>
      </c>
      <c r="D232" s="206" t="s">
        <v>125</v>
      </c>
      <c r="E232" s="207" t="s">
        <v>362</v>
      </c>
      <c r="F232" s="208" t="s">
        <v>363</v>
      </c>
      <c r="G232" s="209" t="s">
        <v>155</v>
      </c>
      <c r="H232" s="210">
        <v>1614.2049999999999</v>
      </c>
      <c r="I232" s="211"/>
      <c r="J232" s="212">
        <f>ROUND(I232*H232,2)</f>
        <v>0</v>
      </c>
      <c r="K232" s="208" t="s">
        <v>19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236</v>
      </c>
      <c r="AT232" s="217" t="s">
        <v>125</v>
      </c>
      <c r="AU232" s="217" t="s">
        <v>82</v>
      </c>
      <c r="AY232" s="19" t="s">
        <v>122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236</v>
      </c>
      <c r="BM232" s="217" t="s">
        <v>364</v>
      </c>
    </row>
    <row r="233" s="2" customFormat="1" ht="16.5" customHeight="1">
      <c r="A233" s="40"/>
      <c r="B233" s="41"/>
      <c r="C233" s="206" t="s">
        <v>365</v>
      </c>
      <c r="D233" s="206" t="s">
        <v>125</v>
      </c>
      <c r="E233" s="207" t="s">
        <v>366</v>
      </c>
      <c r="F233" s="208" t="s">
        <v>367</v>
      </c>
      <c r="G233" s="209" t="s">
        <v>155</v>
      </c>
      <c r="H233" s="210">
        <v>483.858</v>
      </c>
      <c r="I233" s="211"/>
      <c r="J233" s="212">
        <f>ROUND(I233*H233,2)</f>
        <v>0</v>
      </c>
      <c r="K233" s="208" t="s">
        <v>19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236</v>
      </c>
      <c r="AT233" s="217" t="s">
        <v>125</v>
      </c>
      <c r="AU233" s="217" t="s">
        <v>82</v>
      </c>
      <c r="AY233" s="19" t="s">
        <v>122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236</v>
      </c>
      <c r="BM233" s="217" t="s">
        <v>368</v>
      </c>
    </row>
    <row r="234" s="2" customFormat="1" ht="16.5" customHeight="1">
      <c r="A234" s="40"/>
      <c r="B234" s="41"/>
      <c r="C234" s="206" t="s">
        <v>123</v>
      </c>
      <c r="D234" s="206" t="s">
        <v>125</v>
      </c>
      <c r="E234" s="207" t="s">
        <v>369</v>
      </c>
      <c r="F234" s="208" t="s">
        <v>370</v>
      </c>
      <c r="G234" s="209" t="s">
        <v>155</v>
      </c>
      <c r="H234" s="210">
        <v>2</v>
      </c>
      <c r="I234" s="211"/>
      <c r="J234" s="212">
        <f>ROUND(I234*H234,2)</f>
        <v>0</v>
      </c>
      <c r="K234" s="208" t="s">
        <v>129</v>
      </c>
      <c r="L234" s="46"/>
      <c r="M234" s="213" t="s">
        <v>19</v>
      </c>
      <c r="N234" s="214" t="s">
        <v>43</v>
      </c>
      <c r="O234" s="86"/>
      <c r="P234" s="215">
        <f>O234*H234</f>
        <v>0</v>
      </c>
      <c r="Q234" s="215">
        <v>0.00011</v>
      </c>
      <c r="R234" s="215">
        <f>Q234*H234</f>
        <v>0.00022000000000000001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236</v>
      </c>
      <c r="AT234" s="217" t="s">
        <v>125</v>
      </c>
      <c r="AU234" s="217" t="s">
        <v>82</v>
      </c>
      <c r="AY234" s="19" t="s">
        <v>122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80</v>
      </c>
      <c r="BK234" s="218">
        <f>ROUND(I234*H234,2)</f>
        <v>0</v>
      </c>
      <c r="BL234" s="19" t="s">
        <v>236</v>
      </c>
      <c r="BM234" s="217" t="s">
        <v>371</v>
      </c>
    </row>
    <row r="235" s="2" customFormat="1">
      <c r="A235" s="40"/>
      <c r="B235" s="41"/>
      <c r="C235" s="42"/>
      <c r="D235" s="219" t="s">
        <v>132</v>
      </c>
      <c r="E235" s="42"/>
      <c r="F235" s="220" t="s">
        <v>372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132</v>
      </c>
      <c r="AU235" s="19" t="s">
        <v>82</v>
      </c>
    </row>
    <row r="236" s="14" customFormat="1">
      <c r="A236" s="14"/>
      <c r="B236" s="235"/>
      <c r="C236" s="236"/>
      <c r="D236" s="226" t="s">
        <v>134</v>
      </c>
      <c r="E236" s="237" t="s">
        <v>19</v>
      </c>
      <c r="F236" s="238" t="s">
        <v>373</v>
      </c>
      <c r="G236" s="236"/>
      <c r="H236" s="239">
        <v>2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134</v>
      </c>
      <c r="AU236" s="245" t="s">
        <v>82</v>
      </c>
      <c r="AV236" s="14" t="s">
        <v>82</v>
      </c>
      <c r="AW236" s="14" t="s">
        <v>33</v>
      </c>
      <c r="AX236" s="14" t="s">
        <v>72</v>
      </c>
      <c r="AY236" s="245" t="s">
        <v>122</v>
      </c>
    </row>
    <row r="237" s="15" customFormat="1">
      <c r="A237" s="15"/>
      <c r="B237" s="246"/>
      <c r="C237" s="247"/>
      <c r="D237" s="226" t="s">
        <v>134</v>
      </c>
      <c r="E237" s="248" t="s">
        <v>19</v>
      </c>
      <c r="F237" s="249" t="s">
        <v>138</v>
      </c>
      <c r="G237" s="247"/>
      <c r="H237" s="250">
        <v>2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134</v>
      </c>
      <c r="AU237" s="256" t="s">
        <v>82</v>
      </c>
      <c r="AV237" s="15" t="s">
        <v>139</v>
      </c>
      <c r="AW237" s="15" t="s">
        <v>33</v>
      </c>
      <c r="AX237" s="15" t="s">
        <v>80</v>
      </c>
      <c r="AY237" s="256" t="s">
        <v>122</v>
      </c>
    </row>
    <row r="238" s="2" customFormat="1" ht="21.75" customHeight="1">
      <c r="A238" s="40"/>
      <c r="B238" s="41"/>
      <c r="C238" s="206" t="s">
        <v>374</v>
      </c>
      <c r="D238" s="206" t="s">
        <v>125</v>
      </c>
      <c r="E238" s="207" t="s">
        <v>375</v>
      </c>
      <c r="F238" s="208" t="s">
        <v>376</v>
      </c>
      <c r="G238" s="209" t="s">
        <v>155</v>
      </c>
      <c r="H238" s="210">
        <v>2</v>
      </c>
      <c r="I238" s="211"/>
      <c r="J238" s="212">
        <f>ROUND(I238*H238,2)</f>
        <v>0</v>
      </c>
      <c r="K238" s="208" t="s">
        <v>129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6.9999999999999994E-05</v>
      </c>
      <c r="R238" s="215">
        <f>Q238*H238</f>
        <v>0.00013999999999999999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236</v>
      </c>
      <c r="AT238" s="217" t="s">
        <v>125</v>
      </c>
      <c r="AU238" s="217" t="s">
        <v>82</v>
      </c>
      <c r="AY238" s="19" t="s">
        <v>122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236</v>
      </c>
      <c r="BM238" s="217" t="s">
        <v>377</v>
      </c>
    </row>
    <row r="239" s="2" customFormat="1">
      <c r="A239" s="40"/>
      <c r="B239" s="41"/>
      <c r="C239" s="42"/>
      <c r="D239" s="219" t="s">
        <v>132</v>
      </c>
      <c r="E239" s="42"/>
      <c r="F239" s="220" t="s">
        <v>378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132</v>
      </c>
      <c r="AU239" s="19" t="s">
        <v>82</v>
      </c>
    </row>
    <row r="240" s="2" customFormat="1" ht="16.5" customHeight="1">
      <c r="A240" s="40"/>
      <c r="B240" s="41"/>
      <c r="C240" s="206" t="s">
        <v>379</v>
      </c>
      <c r="D240" s="206" t="s">
        <v>125</v>
      </c>
      <c r="E240" s="207" t="s">
        <v>380</v>
      </c>
      <c r="F240" s="208" t="s">
        <v>381</v>
      </c>
      <c r="G240" s="209" t="s">
        <v>155</v>
      </c>
      <c r="H240" s="210">
        <v>2</v>
      </c>
      <c r="I240" s="211"/>
      <c r="J240" s="212">
        <f>ROUND(I240*H240,2)</f>
        <v>0</v>
      </c>
      <c r="K240" s="208" t="s">
        <v>129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0.00013999999999999999</v>
      </c>
      <c r="R240" s="215">
        <f>Q240*H240</f>
        <v>0.00027999999999999998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236</v>
      </c>
      <c r="AT240" s="217" t="s">
        <v>125</v>
      </c>
      <c r="AU240" s="217" t="s">
        <v>82</v>
      </c>
      <c r="AY240" s="19" t="s">
        <v>122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236</v>
      </c>
      <c r="BM240" s="217" t="s">
        <v>382</v>
      </c>
    </row>
    <row r="241" s="2" customFormat="1">
      <c r="A241" s="40"/>
      <c r="B241" s="41"/>
      <c r="C241" s="42"/>
      <c r="D241" s="219" t="s">
        <v>132</v>
      </c>
      <c r="E241" s="42"/>
      <c r="F241" s="220" t="s">
        <v>383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132</v>
      </c>
      <c r="AU241" s="19" t="s">
        <v>82</v>
      </c>
    </row>
    <row r="242" s="2" customFormat="1" ht="16.5" customHeight="1">
      <c r="A242" s="40"/>
      <c r="B242" s="41"/>
      <c r="C242" s="206" t="s">
        <v>384</v>
      </c>
      <c r="D242" s="206" t="s">
        <v>125</v>
      </c>
      <c r="E242" s="207" t="s">
        <v>385</v>
      </c>
      <c r="F242" s="208" t="s">
        <v>386</v>
      </c>
      <c r="G242" s="209" t="s">
        <v>155</v>
      </c>
      <c r="H242" s="210">
        <v>2</v>
      </c>
      <c r="I242" s="211"/>
      <c r="J242" s="212">
        <f>ROUND(I242*H242,2)</f>
        <v>0</v>
      </c>
      <c r="K242" s="208" t="s">
        <v>129</v>
      </c>
      <c r="L242" s="46"/>
      <c r="M242" s="213" t="s">
        <v>19</v>
      </c>
      <c r="N242" s="214" t="s">
        <v>43</v>
      </c>
      <c r="O242" s="86"/>
      <c r="P242" s="215">
        <f>O242*H242</f>
        <v>0</v>
      </c>
      <c r="Q242" s="215">
        <v>0.00013999999999999999</v>
      </c>
      <c r="R242" s="215">
        <f>Q242*H242</f>
        <v>0.00027999999999999998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236</v>
      </c>
      <c r="AT242" s="217" t="s">
        <v>125</v>
      </c>
      <c r="AU242" s="217" t="s">
        <v>82</v>
      </c>
      <c r="AY242" s="19" t="s">
        <v>122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236</v>
      </c>
      <c r="BM242" s="217" t="s">
        <v>387</v>
      </c>
    </row>
    <row r="243" s="2" customFormat="1">
      <c r="A243" s="40"/>
      <c r="B243" s="41"/>
      <c r="C243" s="42"/>
      <c r="D243" s="219" t="s">
        <v>132</v>
      </c>
      <c r="E243" s="42"/>
      <c r="F243" s="220" t="s">
        <v>388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132</v>
      </c>
      <c r="AU243" s="19" t="s">
        <v>82</v>
      </c>
    </row>
    <row r="244" s="2" customFormat="1" ht="16.5" customHeight="1">
      <c r="A244" s="40"/>
      <c r="B244" s="41"/>
      <c r="C244" s="206" t="s">
        <v>389</v>
      </c>
      <c r="D244" s="206" t="s">
        <v>125</v>
      </c>
      <c r="E244" s="207" t="s">
        <v>390</v>
      </c>
      <c r="F244" s="208" t="s">
        <v>391</v>
      </c>
      <c r="G244" s="209" t="s">
        <v>155</v>
      </c>
      <c r="H244" s="210">
        <v>2</v>
      </c>
      <c r="I244" s="211"/>
      <c r="J244" s="212">
        <f>ROUND(I244*H244,2)</f>
        <v>0</v>
      </c>
      <c r="K244" s="208" t="s">
        <v>129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0.00013999999999999999</v>
      </c>
      <c r="R244" s="215">
        <f>Q244*H244</f>
        <v>0.00027999999999999998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236</v>
      </c>
      <c r="AT244" s="217" t="s">
        <v>125</v>
      </c>
      <c r="AU244" s="217" t="s">
        <v>82</v>
      </c>
      <c r="AY244" s="19" t="s">
        <v>122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236</v>
      </c>
      <c r="BM244" s="217" t="s">
        <v>392</v>
      </c>
    </row>
    <row r="245" s="2" customFormat="1">
      <c r="A245" s="40"/>
      <c r="B245" s="41"/>
      <c r="C245" s="42"/>
      <c r="D245" s="219" t="s">
        <v>132</v>
      </c>
      <c r="E245" s="42"/>
      <c r="F245" s="220" t="s">
        <v>393</v>
      </c>
      <c r="G245" s="42"/>
      <c r="H245" s="42"/>
      <c r="I245" s="221"/>
      <c r="J245" s="42"/>
      <c r="K245" s="42"/>
      <c r="L245" s="46"/>
      <c r="M245" s="278"/>
      <c r="N245" s="279"/>
      <c r="O245" s="280"/>
      <c r="P245" s="280"/>
      <c r="Q245" s="280"/>
      <c r="R245" s="280"/>
      <c r="S245" s="280"/>
      <c r="T245" s="281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132</v>
      </c>
      <c r="AU245" s="19" t="s">
        <v>82</v>
      </c>
    </row>
    <row r="246" s="2" customFormat="1" ht="6.96" customHeight="1">
      <c r="A246" s="40"/>
      <c r="B246" s="61"/>
      <c r="C246" s="62"/>
      <c r="D246" s="62"/>
      <c r="E246" s="62"/>
      <c r="F246" s="62"/>
      <c r="G246" s="62"/>
      <c r="H246" s="62"/>
      <c r="I246" s="62"/>
      <c r="J246" s="62"/>
      <c r="K246" s="62"/>
      <c r="L246" s="46"/>
      <c r="M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</row>
  </sheetData>
  <sheetProtection sheet="1" autoFilter="0" formatColumns="0" formatRows="0" objects="1" scenarios="1" spinCount="100000" saltValue="YEur52sKI9TqPdYZulW0FjLztqgM7p6RZ7ki0f7zitS9UJ4Ys0DoZdktJUHM4K+WeJ4eO9dzUJYW5ioRI2vXWw==" hashValue="LRqjiLjNNAUOrM+RpktBTnW7m8Uz/OyyX99qTUaeFtHB9KFAN5ixtb/FawQ9X1E913fbMIw0dpcMEX8NdTG9mw==" algorithmName="SHA-512" password="CEE1"/>
  <autoFilter ref="C92:K245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2/380326341"/>
    <hyperlink ref="F103" r:id="rId2" display="https://podminky.urs.cz/item/CS_URS_2023_02/380326342"/>
    <hyperlink ref="F116" r:id="rId3" display="https://podminky.urs.cz/item/CS_URS_2023_02/380356231"/>
    <hyperlink ref="F121" r:id="rId4" display="https://podminky.urs.cz/item/CS_URS_2023_02/380356232"/>
    <hyperlink ref="F123" r:id="rId5" display="https://podminky.urs.cz/item/CS_URS_2023_02/985331215"/>
    <hyperlink ref="F130" r:id="rId6" display="https://podminky.urs.cz/item/CS_URS_2023_02/380361011"/>
    <hyperlink ref="F139" r:id="rId7" display="https://podminky.urs.cz/item/CS_URS_2023_02/313101214"/>
    <hyperlink ref="F147" r:id="rId8" display="https://podminky.urs.cz/item/CS_URS_2023_02/622111121"/>
    <hyperlink ref="F156" r:id="rId9" display="https://podminky.urs.cz/item/CS_URS_2023_02/938902122"/>
    <hyperlink ref="F163" r:id="rId10" display="https://podminky.urs.cz/item/CS_URS_2023_02/933901111"/>
    <hyperlink ref="F166" r:id="rId11" display="https://podminky.urs.cz/item/CS_URS_2023_02/933901311"/>
    <hyperlink ref="F169" r:id="rId12" display="https://podminky.urs.cz/item/CS_URS_2023_02/952903112"/>
    <hyperlink ref="F174" r:id="rId13" display="https://podminky.urs.cz/item/CS_URS_2023_02/962042320"/>
    <hyperlink ref="F179" r:id="rId14" display="https://podminky.urs.cz/item/CS_URS_2023_02/962042321"/>
    <hyperlink ref="F184" r:id="rId15" display="https://podminky.urs.cz/item/CS_URS_2023_02/967041112"/>
    <hyperlink ref="F191" r:id="rId16" display="https://podminky.urs.cz/item/CS_URS_2023_02/997013111"/>
    <hyperlink ref="F193" r:id="rId17" display="https://podminky.urs.cz/item/CS_URS_2023_02/997013501"/>
    <hyperlink ref="F195" r:id="rId18" display="https://podminky.urs.cz/item/CS_URS_2023_02/997013509"/>
    <hyperlink ref="F198" r:id="rId19" display="https://podminky.urs.cz/item/CS_URS_2023_02/997013631"/>
    <hyperlink ref="F201" r:id="rId20" display="https://podminky.urs.cz/item/CS_URS_2023_02/998142251"/>
    <hyperlink ref="F205" r:id="rId21" display="https://podminky.urs.cz/item/CS_URS_2023_02/767861001"/>
    <hyperlink ref="F208" r:id="rId22" display="https://podminky.urs.cz/item/CS_URS_2023_02/998767101"/>
    <hyperlink ref="F211" r:id="rId23" display="https://podminky.urs.cz/item/CS_URS_2023_02/767161111"/>
    <hyperlink ref="F214" r:id="rId24" display="https://podminky.urs.cz/item/CS_URS_2023_02/998767101"/>
    <hyperlink ref="F217" r:id="rId25" display="https://podminky.urs.cz/item/CS_URS_2023_02/783801503"/>
    <hyperlink ref="F221" r:id="rId26" display="https://podminky.urs.cz/item/CS_URS_2023_02/783901551"/>
    <hyperlink ref="F227" r:id="rId27" display="https://podminky.urs.cz/item/CS_URS_2023_02/783902350"/>
    <hyperlink ref="F235" r:id="rId28" display="https://podminky.urs.cz/item/CS_URS_2023_02/783306807"/>
    <hyperlink ref="F239" r:id="rId29" display="https://podminky.urs.cz/item/CS_URS_2023_02/783301303"/>
    <hyperlink ref="F241" r:id="rId30" display="https://podminky.urs.cz/item/CS_URS_2023_02/783314203"/>
    <hyperlink ref="F243" r:id="rId31" display="https://podminky.urs.cz/item/CS_URS_2023_02/783315103"/>
    <hyperlink ref="F245" r:id="rId32" display="https://podminky.urs.cz/item/CS_URS_2023_02/783317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Stavební úpravy požární nádrže v k.ú.Svratouch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27. 1. 2023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ROUND((SUM(BE80:BE86)),  2)</f>
        <v>0</v>
      </c>
      <c r="G33" s="40"/>
      <c r="H33" s="40"/>
      <c r="I33" s="150">
        <v>0.20999999999999999</v>
      </c>
      <c r="J33" s="149">
        <f>ROUND(((SUM(BE80:BE86))*I33),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ROUND((SUM(BF80:BF86)),  2)</f>
        <v>0</v>
      </c>
      <c r="G34" s="40"/>
      <c r="H34" s="40"/>
      <c r="I34" s="150">
        <v>0.14999999999999999</v>
      </c>
      <c r="J34" s="149">
        <f>ROUND(((SUM(BF80:BF86))*I34),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ROUND((SUM(BG80:BG86)),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ROUND((SUM(BH80:BH86)),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ROUND((SUM(BI80:BI86)),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Stavební úpravy požární nádrže v k.ú.Svratouch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Svratouch</v>
      </c>
      <c r="G52" s="42"/>
      <c r="H52" s="42"/>
      <c r="I52" s="34" t="s">
        <v>23</v>
      </c>
      <c r="J52" s="74" t="str">
        <f>IF(J12="","",J12)</f>
        <v>27. 1. 2023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Obec Svratouch, 53942 Svratouch č.p.290</v>
      </c>
      <c r="G54" s="42"/>
      <c r="H54" s="42"/>
      <c r="I54" s="34" t="s">
        <v>31</v>
      </c>
      <c r="J54" s="38" t="str">
        <f>E21</f>
        <v>Ing.Martin Skřivan, Plevova 78, 59202 Svratka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Fr.Neuwirth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395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107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Stavební úpravy požární nádrže v k.ú.Svratouch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87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VON - Vedlejší a ostatní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Svratouch</v>
      </c>
      <c r="G74" s="42"/>
      <c r="H74" s="42"/>
      <c r="I74" s="34" t="s">
        <v>23</v>
      </c>
      <c r="J74" s="74" t="str">
        <f>IF(J12="","",J12)</f>
        <v>27. 1. 2023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40.05" customHeight="1">
      <c r="A76" s="40"/>
      <c r="B76" s="41"/>
      <c r="C76" s="34" t="s">
        <v>25</v>
      </c>
      <c r="D76" s="42"/>
      <c r="E76" s="42"/>
      <c r="F76" s="29" t="str">
        <f>E15</f>
        <v>Obec Svratouch, 53942 Svratouch č.p.290</v>
      </c>
      <c r="G76" s="42"/>
      <c r="H76" s="42"/>
      <c r="I76" s="34" t="s">
        <v>31</v>
      </c>
      <c r="J76" s="38" t="str">
        <f>E21</f>
        <v>Ing.Martin Skřivan, Plevova 78, 59202 Svratka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Fr.Neuwirth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108</v>
      </c>
      <c r="D79" s="182" t="s">
        <v>57</v>
      </c>
      <c r="E79" s="182" t="s">
        <v>53</v>
      </c>
      <c r="F79" s="182" t="s">
        <v>54</v>
      </c>
      <c r="G79" s="182" t="s">
        <v>109</v>
      </c>
      <c r="H79" s="182" t="s">
        <v>110</v>
      </c>
      <c r="I79" s="182" t="s">
        <v>111</v>
      </c>
      <c r="J79" s="182" t="s">
        <v>91</v>
      </c>
      <c r="K79" s="183" t="s">
        <v>112</v>
      </c>
      <c r="L79" s="184"/>
      <c r="M79" s="94" t="s">
        <v>19</v>
      </c>
      <c r="N79" s="95" t="s">
        <v>42</v>
      </c>
      <c r="O79" s="95" t="s">
        <v>113</v>
      </c>
      <c r="P79" s="95" t="s">
        <v>114</v>
      </c>
      <c r="Q79" s="95" t="s">
        <v>115</v>
      </c>
      <c r="R79" s="95" t="s">
        <v>116</v>
      </c>
      <c r="S79" s="95" t="s">
        <v>117</v>
      </c>
      <c r="T79" s="96" t="s">
        <v>118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119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92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71</v>
      </c>
      <c r="E81" s="193" t="s">
        <v>396</v>
      </c>
      <c r="F81" s="193" t="s">
        <v>84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SUM(P82:P86)</f>
        <v>0</v>
      </c>
      <c r="Q81" s="198"/>
      <c r="R81" s="199">
        <f>SUM(R82:R86)</f>
        <v>0</v>
      </c>
      <c r="S81" s="198"/>
      <c r="T81" s="200">
        <f>SUM(T82:T86)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80</v>
      </c>
      <c r="AT81" s="202" t="s">
        <v>71</v>
      </c>
      <c r="AU81" s="202" t="s">
        <v>72</v>
      </c>
      <c r="AY81" s="201" t="s">
        <v>122</v>
      </c>
      <c r="BK81" s="203">
        <f>SUM(BK82:BK86)</f>
        <v>0</v>
      </c>
    </row>
    <row r="82" s="2" customFormat="1" ht="55.5" customHeight="1">
      <c r="A82" s="40"/>
      <c r="B82" s="41"/>
      <c r="C82" s="206" t="s">
        <v>80</v>
      </c>
      <c r="D82" s="206" t="s">
        <v>125</v>
      </c>
      <c r="E82" s="207" t="s">
        <v>397</v>
      </c>
      <c r="F82" s="208" t="s">
        <v>398</v>
      </c>
      <c r="G82" s="209" t="s">
        <v>399</v>
      </c>
      <c r="H82" s="210">
        <v>1</v>
      </c>
      <c r="I82" s="211"/>
      <c r="J82" s="212">
        <f>ROUND(I82*H82,2)</f>
        <v>0</v>
      </c>
      <c r="K82" s="208" t="s">
        <v>19</v>
      </c>
      <c r="L82" s="46"/>
      <c r="M82" s="213" t="s">
        <v>19</v>
      </c>
      <c r="N82" s="214" t="s">
        <v>43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400</v>
      </c>
      <c r="AT82" s="217" t="s">
        <v>125</v>
      </c>
      <c r="AU82" s="217" t="s">
        <v>80</v>
      </c>
      <c r="AY82" s="19" t="s">
        <v>122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80</v>
      </c>
      <c r="BK82" s="218">
        <f>ROUND(I82*H82,2)</f>
        <v>0</v>
      </c>
      <c r="BL82" s="19" t="s">
        <v>400</v>
      </c>
      <c r="BM82" s="217" t="s">
        <v>401</v>
      </c>
    </row>
    <row r="83" s="2" customFormat="1" ht="78" customHeight="1">
      <c r="A83" s="40"/>
      <c r="B83" s="41"/>
      <c r="C83" s="206" t="s">
        <v>82</v>
      </c>
      <c r="D83" s="206" t="s">
        <v>125</v>
      </c>
      <c r="E83" s="207" t="s">
        <v>402</v>
      </c>
      <c r="F83" s="208" t="s">
        <v>403</v>
      </c>
      <c r="G83" s="209" t="s">
        <v>399</v>
      </c>
      <c r="H83" s="210">
        <v>1</v>
      </c>
      <c r="I83" s="211"/>
      <c r="J83" s="212">
        <f>ROUND(I83*H83,2)</f>
        <v>0</v>
      </c>
      <c r="K83" s="208" t="s">
        <v>19</v>
      </c>
      <c r="L83" s="46"/>
      <c r="M83" s="213" t="s">
        <v>19</v>
      </c>
      <c r="N83" s="214" t="s">
        <v>43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400</v>
      </c>
      <c r="AT83" s="217" t="s">
        <v>125</v>
      </c>
      <c r="AU83" s="217" t="s">
        <v>80</v>
      </c>
      <c r="AY83" s="19" t="s">
        <v>122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80</v>
      </c>
      <c r="BK83" s="218">
        <f>ROUND(I83*H83,2)</f>
        <v>0</v>
      </c>
      <c r="BL83" s="19" t="s">
        <v>400</v>
      </c>
      <c r="BM83" s="217" t="s">
        <v>404</v>
      </c>
    </row>
    <row r="84" s="2" customFormat="1" ht="24.15" customHeight="1">
      <c r="A84" s="40"/>
      <c r="B84" s="41"/>
      <c r="C84" s="206" t="s">
        <v>139</v>
      </c>
      <c r="D84" s="206" t="s">
        <v>125</v>
      </c>
      <c r="E84" s="207" t="s">
        <v>405</v>
      </c>
      <c r="F84" s="208" t="s">
        <v>406</v>
      </c>
      <c r="G84" s="209" t="s">
        <v>399</v>
      </c>
      <c r="H84" s="210">
        <v>1</v>
      </c>
      <c r="I84" s="211"/>
      <c r="J84" s="212">
        <f>ROUND(I84*H84,2)</f>
        <v>0</v>
      </c>
      <c r="K84" s="208" t="s">
        <v>19</v>
      </c>
      <c r="L84" s="46"/>
      <c r="M84" s="213" t="s">
        <v>19</v>
      </c>
      <c r="N84" s="214" t="s">
        <v>43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400</v>
      </c>
      <c r="AT84" s="217" t="s">
        <v>125</v>
      </c>
      <c r="AU84" s="217" t="s">
        <v>80</v>
      </c>
      <c r="AY84" s="19" t="s">
        <v>122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80</v>
      </c>
      <c r="BK84" s="218">
        <f>ROUND(I84*H84,2)</f>
        <v>0</v>
      </c>
      <c r="BL84" s="19" t="s">
        <v>400</v>
      </c>
      <c r="BM84" s="217" t="s">
        <v>407</v>
      </c>
    </row>
    <row r="85" s="2" customFormat="1" ht="44.25" customHeight="1">
      <c r="A85" s="40"/>
      <c r="B85" s="41"/>
      <c r="C85" s="206" t="s">
        <v>130</v>
      </c>
      <c r="D85" s="206" t="s">
        <v>125</v>
      </c>
      <c r="E85" s="207" t="s">
        <v>408</v>
      </c>
      <c r="F85" s="208" t="s">
        <v>409</v>
      </c>
      <c r="G85" s="209" t="s">
        <v>399</v>
      </c>
      <c r="H85" s="210">
        <v>1</v>
      </c>
      <c r="I85" s="211"/>
      <c r="J85" s="212">
        <f>ROUND(I85*H85,2)</f>
        <v>0</v>
      </c>
      <c r="K85" s="208" t="s">
        <v>19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400</v>
      </c>
      <c r="AT85" s="217" t="s">
        <v>125</v>
      </c>
      <c r="AU85" s="217" t="s">
        <v>80</v>
      </c>
      <c r="AY85" s="19" t="s">
        <v>122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400</v>
      </c>
      <c r="BM85" s="217" t="s">
        <v>410</v>
      </c>
    </row>
    <row r="86" s="2" customFormat="1" ht="24.15" customHeight="1">
      <c r="A86" s="40"/>
      <c r="B86" s="41"/>
      <c r="C86" s="206" t="s">
        <v>164</v>
      </c>
      <c r="D86" s="206" t="s">
        <v>125</v>
      </c>
      <c r="E86" s="207" t="s">
        <v>411</v>
      </c>
      <c r="F86" s="208" t="s">
        <v>412</v>
      </c>
      <c r="G86" s="209" t="s">
        <v>399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82" t="s">
        <v>19</v>
      </c>
      <c r="N86" s="283" t="s">
        <v>43</v>
      </c>
      <c r="O86" s="280"/>
      <c r="P86" s="284">
        <f>O86*H86</f>
        <v>0</v>
      </c>
      <c r="Q86" s="284">
        <v>0</v>
      </c>
      <c r="R86" s="284">
        <f>Q86*H86</f>
        <v>0</v>
      </c>
      <c r="S86" s="284">
        <v>0</v>
      </c>
      <c r="T86" s="28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400</v>
      </c>
      <c r="AT86" s="217" t="s">
        <v>125</v>
      </c>
      <c r="AU86" s="217" t="s">
        <v>80</v>
      </c>
      <c r="AY86" s="19" t="s">
        <v>122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400</v>
      </c>
      <c r="BM86" s="217" t="s">
        <v>413</v>
      </c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46"/>
      <c r="M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</sheetData>
  <sheetProtection sheet="1" autoFilter="0" formatColumns="0" formatRows="0" objects="1" scenarios="1" spinCount="100000" saltValue="zjeH6BJ/7wY/cCywzot2Ex1I68TiR44fOFbVJWBW1m8qRGGVfVeibtNoKYVgi3qFpEEq8lschzwG6CnMk16YpQ==" hashValue="omWYmOQEBjKBvrVUq1P7C9bKm9lRELPg6K4s1e/vznrd1lNqNMl6GQhyskfnQbGm6NcWaeRrMjvT/3T9OLOGCg==" algorithmName="SHA-512" password="CEE1"/>
  <autoFilter ref="C79:K86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414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415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416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417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418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419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420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421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422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423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424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79</v>
      </c>
      <c r="F18" s="297" t="s">
        <v>425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426</v>
      </c>
      <c r="F19" s="297" t="s">
        <v>427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428</v>
      </c>
      <c r="F20" s="297" t="s">
        <v>429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83</v>
      </c>
      <c r="F21" s="297" t="s">
        <v>84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430</v>
      </c>
      <c r="F22" s="297" t="s">
        <v>431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432</v>
      </c>
      <c r="F23" s="297" t="s">
        <v>433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434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435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436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437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438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439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440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441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442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108</v>
      </c>
      <c r="F36" s="297"/>
      <c r="G36" s="297" t="s">
        <v>443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444</v>
      </c>
      <c r="F37" s="297"/>
      <c r="G37" s="297" t="s">
        <v>445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53</v>
      </c>
      <c r="F38" s="297"/>
      <c r="G38" s="297" t="s">
        <v>446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54</v>
      </c>
      <c r="F39" s="297"/>
      <c r="G39" s="297" t="s">
        <v>447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109</v>
      </c>
      <c r="F40" s="297"/>
      <c r="G40" s="297" t="s">
        <v>448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110</v>
      </c>
      <c r="F41" s="297"/>
      <c r="G41" s="297" t="s">
        <v>449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450</v>
      </c>
      <c r="F42" s="297"/>
      <c r="G42" s="297" t="s">
        <v>451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452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453</v>
      </c>
      <c r="F44" s="297"/>
      <c r="G44" s="297" t="s">
        <v>454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112</v>
      </c>
      <c r="F45" s="297"/>
      <c r="G45" s="297" t="s">
        <v>455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456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457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458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459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460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461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462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463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464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465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466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467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468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469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470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471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472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473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474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475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476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477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478</v>
      </c>
      <c r="D76" s="315"/>
      <c r="E76" s="315"/>
      <c r="F76" s="315" t="s">
        <v>479</v>
      </c>
      <c r="G76" s="316"/>
      <c r="H76" s="315" t="s">
        <v>54</v>
      </c>
      <c r="I76" s="315" t="s">
        <v>57</v>
      </c>
      <c r="J76" s="315" t="s">
        <v>480</v>
      </c>
      <c r="K76" s="314"/>
    </row>
    <row r="77" s="1" customFormat="1" ht="17.25" customHeight="1">
      <c r="B77" s="312"/>
      <c r="C77" s="317" t="s">
        <v>481</v>
      </c>
      <c r="D77" s="317"/>
      <c r="E77" s="317"/>
      <c r="F77" s="318" t="s">
        <v>482</v>
      </c>
      <c r="G77" s="319"/>
      <c r="H77" s="317"/>
      <c r="I77" s="317"/>
      <c r="J77" s="317" t="s">
        <v>483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53</v>
      </c>
      <c r="D79" s="322"/>
      <c r="E79" s="322"/>
      <c r="F79" s="323" t="s">
        <v>484</v>
      </c>
      <c r="G79" s="324"/>
      <c r="H79" s="300" t="s">
        <v>485</v>
      </c>
      <c r="I79" s="300" t="s">
        <v>486</v>
      </c>
      <c r="J79" s="300">
        <v>20</v>
      </c>
      <c r="K79" s="314"/>
    </row>
    <row r="80" s="1" customFormat="1" ht="15" customHeight="1">
      <c r="B80" s="312"/>
      <c r="C80" s="300" t="s">
        <v>487</v>
      </c>
      <c r="D80" s="300"/>
      <c r="E80" s="300"/>
      <c r="F80" s="323" t="s">
        <v>484</v>
      </c>
      <c r="G80" s="324"/>
      <c r="H80" s="300" t="s">
        <v>488</v>
      </c>
      <c r="I80" s="300" t="s">
        <v>486</v>
      </c>
      <c r="J80" s="300">
        <v>120</v>
      </c>
      <c r="K80" s="314"/>
    </row>
    <row r="81" s="1" customFormat="1" ht="15" customHeight="1">
      <c r="B81" s="325"/>
      <c r="C81" s="300" t="s">
        <v>489</v>
      </c>
      <c r="D81" s="300"/>
      <c r="E81" s="300"/>
      <c r="F81" s="323" t="s">
        <v>490</v>
      </c>
      <c r="G81" s="324"/>
      <c r="H81" s="300" t="s">
        <v>491</v>
      </c>
      <c r="I81" s="300" t="s">
        <v>486</v>
      </c>
      <c r="J81" s="300">
        <v>50</v>
      </c>
      <c r="K81" s="314"/>
    </row>
    <row r="82" s="1" customFormat="1" ht="15" customHeight="1">
      <c r="B82" s="325"/>
      <c r="C82" s="300" t="s">
        <v>492</v>
      </c>
      <c r="D82" s="300"/>
      <c r="E82" s="300"/>
      <c r="F82" s="323" t="s">
        <v>484</v>
      </c>
      <c r="G82" s="324"/>
      <c r="H82" s="300" t="s">
        <v>493</v>
      </c>
      <c r="I82" s="300" t="s">
        <v>494</v>
      </c>
      <c r="J82" s="300"/>
      <c r="K82" s="314"/>
    </row>
    <row r="83" s="1" customFormat="1" ht="15" customHeight="1">
      <c r="B83" s="325"/>
      <c r="C83" s="326" t="s">
        <v>495</v>
      </c>
      <c r="D83" s="326"/>
      <c r="E83" s="326"/>
      <c r="F83" s="327" t="s">
        <v>490</v>
      </c>
      <c r="G83" s="326"/>
      <c r="H83" s="326" t="s">
        <v>496</v>
      </c>
      <c r="I83" s="326" t="s">
        <v>486</v>
      </c>
      <c r="J83" s="326">
        <v>15</v>
      </c>
      <c r="K83" s="314"/>
    </row>
    <row r="84" s="1" customFormat="1" ht="15" customHeight="1">
      <c r="B84" s="325"/>
      <c r="C84" s="326" t="s">
        <v>497</v>
      </c>
      <c r="D84" s="326"/>
      <c r="E84" s="326"/>
      <c r="F84" s="327" t="s">
        <v>490</v>
      </c>
      <c r="G84" s="326"/>
      <c r="H84" s="326" t="s">
        <v>498</v>
      </c>
      <c r="I84" s="326" t="s">
        <v>486</v>
      </c>
      <c r="J84" s="326">
        <v>15</v>
      </c>
      <c r="K84" s="314"/>
    </row>
    <row r="85" s="1" customFormat="1" ht="15" customHeight="1">
      <c r="B85" s="325"/>
      <c r="C85" s="326" t="s">
        <v>499</v>
      </c>
      <c r="D85" s="326"/>
      <c r="E85" s="326"/>
      <c r="F85" s="327" t="s">
        <v>490</v>
      </c>
      <c r="G85" s="326"/>
      <c r="H85" s="326" t="s">
        <v>500</v>
      </c>
      <c r="I85" s="326" t="s">
        <v>486</v>
      </c>
      <c r="J85" s="326">
        <v>20</v>
      </c>
      <c r="K85" s="314"/>
    </row>
    <row r="86" s="1" customFormat="1" ht="15" customHeight="1">
      <c r="B86" s="325"/>
      <c r="C86" s="326" t="s">
        <v>501</v>
      </c>
      <c r="D86" s="326"/>
      <c r="E86" s="326"/>
      <c r="F86" s="327" t="s">
        <v>490</v>
      </c>
      <c r="G86" s="326"/>
      <c r="H86" s="326" t="s">
        <v>502</v>
      </c>
      <c r="I86" s="326" t="s">
        <v>486</v>
      </c>
      <c r="J86" s="326">
        <v>20</v>
      </c>
      <c r="K86" s="314"/>
    </row>
    <row r="87" s="1" customFormat="1" ht="15" customHeight="1">
      <c r="B87" s="325"/>
      <c r="C87" s="300" t="s">
        <v>503</v>
      </c>
      <c r="D87" s="300"/>
      <c r="E87" s="300"/>
      <c r="F87" s="323" t="s">
        <v>490</v>
      </c>
      <c r="G87" s="324"/>
      <c r="H87" s="300" t="s">
        <v>504</v>
      </c>
      <c r="I87" s="300" t="s">
        <v>486</v>
      </c>
      <c r="J87" s="300">
        <v>50</v>
      </c>
      <c r="K87" s="314"/>
    </row>
    <row r="88" s="1" customFormat="1" ht="15" customHeight="1">
      <c r="B88" s="325"/>
      <c r="C88" s="300" t="s">
        <v>505</v>
      </c>
      <c r="D88" s="300"/>
      <c r="E88" s="300"/>
      <c r="F88" s="323" t="s">
        <v>490</v>
      </c>
      <c r="G88" s="324"/>
      <c r="H88" s="300" t="s">
        <v>506</v>
      </c>
      <c r="I88" s="300" t="s">
        <v>486</v>
      </c>
      <c r="J88" s="300">
        <v>20</v>
      </c>
      <c r="K88" s="314"/>
    </row>
    <row r="89" s="1" customFormat="1" ht="15" customHeight="1">
      <c r="B89" s="325"/>
      <c r="C89" s="300" t="s">
        <v>507</v>
      </c>
      <c r="D89" s="300"/>
      <c r="E89" s="300"/>
      <c r="F89" s="323" t="s">
        <v>490</v>
      </c>
      <c r="G89" s="324"/>
      <c r="H89" s="300" t="s">
        <v>508</v>
      </c>
      <c r="I89" s="300" t="s">
        <v>486</v>
      </c>
      <c r="J89" s="300">
        <v>20</v>
      </c>
      <c r="K89" s="314"/>
    </row>
    <row r="90" s="1" customFormat="1" ht="15" customHeight="1">
      <c r="B90" s="325"/>
      <c r="C90" s="300" t="s">
        <v>509</v>
      </c>
      <c r="D90" s="300"/>
      <c r="E90" s="300"/>
      <c r="F90" s="323" t="s">
        <v>490</v>
      </c>
      <c r="G90" s="324"/>
      <c r="H90" s="300" t="s">
        <v>510</v>
      </c>
      <c r="I90" s="300" t="s">
        <v>486</v>
      </c>
      <c r="J90" s="300">
        <v>50</v>
      </c>
      <c r="K90" s="314"/>
    </row>
    <row r="91" s="1" customFormat="1" ht="15" customHeight="1">
      <c r="B91" s="325"/>
      <c r="C91" s="300" t="s">
        <v>511</v>
      </c>
      <c r="D91" s="300"/>
      <c r="E91" s="300"/>
      <c r="F91" s="323" t="s">
        <v>490</v>
      </c>
      <c r="G91" s="324"/>
      <c r="H91" s="300" t="s">
        <v>511</v>
      </c>
      <c r="I91" s="300" t="s">
        <v>486</v>
      </c>
      <c r="J91" s="300">
        <v>50</v>
      </c>
      <c r="K91" s="314"/>
    </row>
    <row r="92" s="1" customFormat="1" ht="15" customHeight="1">
      <c r="B92" s="325"/>
      <c r="C92" s="300" t="s">
        <v>512</v>
      </c>
      <c r="D92" s="300"/>
      <c r="E92" s="300"/>
      <c r="F92" s="323" t="s">
        <v>490</v>
      </c>
      <c r="G92" s="324"/>
      <c r="H92" s="300" t="s">
        <v>513</v>
      </c>
      <c r="I92" s="300" t="s">
        <v>486</v>
      </c>
      <c r="J92" s="300">
        <v>255</v>
      </c>
      <c r="K92" s="314"/>
    </row>
    <row r="93" s="1" customFormat="1" ht="15" customHeight="1">
      <c r="B93" s="325"/>
      <c r="C93" s="300" t="s">
        <v>514</v>
      </c>
      <c r="D93" s="300"/>
      <c r="E93" s="300"/>
      <c r="F93" s="323" t="s">
        <v>484</v>
      </c>
      <c r="G93" s="324"/>
      <c r="H93" s="300" t="s">
        <v>515</v>
      </c>
      <c r="I93" s="300" t="s">
        <v>516</v>
      </c>
      <c r="J93" s="300"/>
      <c r="K93" s="314"/>
    </row>
    <row r="94" s="1" customFormat="1" ht="15" customHeight="1">
      <c r="B94" s="325"/>
      <c r="C94" s="300" t="s">
        <v>517</v>
      </c>
      <c r="D94" s="300"/>
      <c r="E94" s="300"/>
      <c r="F94" s="323" t="s">
        <v>484</v>
      </c>
      <c r="G94" s="324"/>
      <c r="H94" s="300" t="s">
        <v>518</v>
      </c>
      <c r="I94" s="300" t="s">
        <v>519</v>
      </c>
      <c r="J94" s="300"/>
      <c r="K94" s="314"/>
    </row>
    <row r="95" s="1" customFormat="1" ht="15" customHeight="1">
      <c r="B95" s="325"/>
      <c r="C95" s="300" t="s">
        <v>520</v>
      </c>
      <c r="D95" s="300"/>
      <c r="E95" s="300"/>
      <c r="F95" s="323" t="s">
        <v>484</v>
      </c>
      <c r="G95" s="324"/>
      <c r="H95" s="300" t="s">
        <v>520</v>
      </c>
      <c r="I95" s="300" t="s">
        <v>519</v>
      </c>
      <c r="J95" s="300"/>
      <c r="K95" s="314"/>
    </row>
    <row r="96" s="1" customFormat="1" ht="15" customHeight="1">
      <c r="B96" s="325"/>
      <c r="C96" s="300" t="s">
        <v>38</v>
      </c>
      <c r="D96" s="300"/>
      <c r="E96" s="300"/>
      <c r="F96" s="323" t="s">
        <v>484</v>
      </c>
      <c r="G96" s="324"/>
      <c r="H96" s="300" t="s">
        <v>521</v>
      </c>
      <c r="I96" s="300" t="s">
        <v>519</v>
      </c>
      <c r="J96" s="300"/>
      <c r="K96" s="314"/>
    </row>
    <row r="97" s="1" customFormat="1" ht="15" customHeight="1">
      <c r="B97" s="325"/>
      <c r="C97" s="300" t="s">
        <v>48</v>
      </c>
      <c r="D97" s="300"/>
      <c r="E97" s="300"/>
      <c r="F97" s="323" t="s">
        <v>484</v>
      </c>
      <c r="G97" s="324"/>
      <c r="H97" s="300" t="s">
        <v>522</v>
      </c>
      <c r="I97" s="300" t="s">
        <v>519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523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478</v>
      </c>
      <c r="D103" s="315"/>
      <c r="E103" s="315"/>
      <c r="F103" s="315" t="s">
        <v>479</v>
      </c>
      <c r="G103" s="316"/>
      <c r="H103" s="315" t="s">
        <v>54</v>
      </c>
      <c r="I103" s="315" t="s">
        <v>57</v>
      </c>
      <c r="J103" s="315" t="s">
        <v>480</v>
      </c>
      <c r="K103" s="314"/>
    </row>
    <row r="104" s="1" customFormat="1" ht="17.25" customHeight="1">
      <c r="B104" s="312"/>
      <c r="C104" s="317" t="s">
        <v>481</v>
      </c>
      <c r="D104" s="317"/>
      <c r="E104" s="317"/>
      <c r="F104" s="318" t="s">
        <v>482</v>
      </c>
      <c r="G104" s="319"/>
      <c r="H104" s="317"/>
      <c r="I104" s="317"/>
      <c r="J104" s="317" t="s">
        <v>483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53</v>
      </c>
      <c r="D106" s="322"/>
      <c r="E106" s="322"/>
      <c r="F106" s="323" t="s">
        <v>484</v>
      </c>
      <c r="G106" s="300"/>
      <c r="H106" s="300" t="s">
        <v>524</v>
      </c>
      <c r="I106" s="300" t="s">
        <v>486</v>
      </c>
      <c r="J106" s="300">
        <v>20</v>
      </c>
      <c r="K106" s="314"/>
    </row>
    <row r="107" s="1" customFormat="1" ht="15" customHeight="1">
      <c r="B107" s="312"/>
      <c r="C107" s="300" t="s">
        <v>487</v>
      </c>
      <c r="D107" s="300"/>
      <c r="E107" s="300"/>
      <c r="F107" s="323" t="s">
        <v>484</v>
      </c>
      <c r="G107" s="300"/>
      <c r="H107" s="300" t="s">
        <v>524</v>
      </c>
      <c r="I107" s="300" t="s">
        <v>486</v>
      </c>
      <c r="J107" s="300">
        <v>120</v>
      </c>
      <c r="K107" s="314"/>
    </row>
    <row r="108" s="1" customFormat="1" ht="15" customHeight="1">
      <c r="B108" s="325"/>
      <c r="C108" s="300" t="s">
        <v>489</v>
      </c>
      <c r="D108" s="300"/>
      <c r="E108" s="300"/>
      <c r="F108" s="323" t="s">
        <v>490</v>
      </c>
      <c r="G108" s="300"/>
      <c r="H108" s="300" t="s">
        <v>524</v>
      </c>
      <c r="I108" s="300" t="s">
        <v>486</v>
      </c>
      <c r="J108" s="300">
        <v>50</v>
      </c>
      <c r="K108" s="314"/>
    </row>
    <row r="109" s="1" customFormat="1" ht="15" customHeight="1">
      <c r="B109" s="325"/>
      <c r="C109" s="300" t="s">
        <v>492</v>
      </c>
      <c r="D109" s="300"/>
      <c r="E109" s="300"/>
      <c r="F109" s="323" t="s">
        <v>484</v>
      </c>
      <c r="G109" s="300"/>
      <c r="H109" s="300" t="s">
        <v>524</v>
      </c>
      <c r="I109" s="300" t="s">
        <v>494</v>
      </c>
      <c r="J109" s="300"/>
      <c r="K109" s="314"/>
    </row>
    <row r="110" s="1" customFormat="1" ht="15" customHeight="1">
      <c r="B110" s="325"/>
      <c r="C110" s="300" t="s">
        <v>503</v>
      </c>
      <c r="D110" s="300"/>
      <c r="E110" s="300"/>
      <c r="F110" s="323" t="s">
        <v>490</v>
      </c>
      <c r="G110" s="300"/>
      <c r="H110" s="300" t="s">
        <v>524</v>
      </c>
      <c r="I110" s="300" t="s">
        <v>486</v>
      </c>
      <c r="J110" s="300">
        <v>50</v>
      </c>
      <c r="K110" s="314"/>
    </row>
    <row r="111" s="1" customFormat="1" ht="15" customHeight="1">
      <c r="B111" s="325"/>
      <c r="C111" s="300" t="s">
        <v>511</v>
      </c>
      <c r="D111" s="300"/>
      <c r="E111" s="300"/>
      <c r="F111" s="323" t="s">
        <v>490</v>
      </c>
      <c r="G111" s="300"/>
      <c r="H111" s="300" t="s">
        <v>524</v>
      </c>
      <c r="I111" s="300" t="s">
        <v>486</v>
      </c>
      <c r="J111" s="300">
        <v>50</v>
      </c>
      <c r="K111" s="314"/>
    </row>
    <row r="112" s="1" customFormat="1" ht="15" customHeight="1">
      <c r="B112" s="325"/>
      <c r="C112" s="300" t="s">
        <v>509</v>
      </c>
      <c r="D112" s="300"/>
      <c r="E112" s="300"/>
      <c r="F112" s="323" t="s">
        <v>490</v>
      </c>
      <c r="G112" s="300"/>
      <c r="H112" s="300" t="s">
        <v>524</v>
      </c>
      <c r="I112" s="300" t="s">
        <v>486</v>
      </c>
      <c r="J112" s="300">
        <v>50</v>
      </c>
      <c r="K112" s="314"/>
    </row>
    <row r="113" s="1" customFormat="1" ht="15" customHeight="1">
      <c r="B113" s="325"/>
      <c r="C113" s="300" t="s">
        <v>53</v>
      </c>
      <c r="D113" s="300"/>
      <c r="E113" s="300"/>
      <c r="F113" s="323" t="s">
        <v>484</v>
      </c>
      <c r="G113" s="300"/>
      <c r="H113" s="300" t="s">
        <v>525</v>
      </c>
      <c r="I113" s="300" t="s">
        <v>486</v>
      </c>
      <c r="J113" s="300">
        <v>20</v>
      </c>
      <c r="K113" s="314"/>
    </row>
    <row r="114" s="1" customFormat="1" ht="15" customHeight="1">
      <c r="B114" s="325"/>
      <c r="C114" s="300" t="s">
        <v>526</v>
      </c>
      <c r="D114" s="300"/>
      <c r="E114" s="300"/>
      <c r="F114" s="323" t="s">
        <v>484</v>
      </c>
      <c r="G114" s="300"/>
      <c r="H114" s="300" t="s">
        <v>527</v>
      </c>
      <c r="I114" s="300" t="s">
        <v>486</v>
      </c>
      <c r="J114" s="300">
        <v>120</v>
      </c>
      <c r="K114" s="314"/>
    </row>
    <row r="115" s="1" customFormat="1" ht="15" customHeight="1">
      <c r="B115" s="325"/>
      <c r="C115" s="300" t="s">
        <v>38</v>
      </c>
      <c r="D115" s="300"/>
      <c r="E115" s="300"/>
      <c r="F115" s="323" t="s">
        <v>484</v>
      </c>
      <c r="G115" s="300"/>
      <c r="H115" s="300" t="s">
        <v>528</v>
      </c>
      <c r="I115" s="300" t="s">
        <v>519</v>
      </c>
      <c r="J115" s="300"/>
      <c r="K115" s="314"/>
    </row>
    <row r="116" s="1" customFormat="1" ht="15" customHeight="1">
      <c r="B116" s="325"/>
      <c r="C116" s="300" t="s">
        <v>48</v>
      </c>
      <c r="D116" s="300"/>
      <c r="E116" s="300"/>
      <c r="F116" s="323" t="s">
        <v>484</v>
      </c>
      <c r="G116" s="300"/>
      <c r="H116" s="300" t="s">
        <v>529</v>
      </c>
      <c r="I116" s="300" t="s">
        <v>519</v>
      </c>
      <c r="J116" s="300"/>
      <c r="K116" s="314"/>
    </row>
    <row r="117" s="1" customFormat="1" ht="15" customHeight="1">
      <c r="B117" s="325"/>
      <c r="C117" s="300" t="s">
        <v>57</v>
      </c>
      <c r="D117" s="300"/>
      <c r="E117" s="300"/>
      <c r="F117" s="323" t="s">
        <v>484</v>
      </c>
      <c r="G117" s="300"/>
      <c r="H117" s="300" t="s">
        <v>530</v>
      </c>
      <c r="I117" s="300" t="s">
        <v>531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532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478</v>
      </c>
      <c r="D123" s="315"/>
      <c r="E123" s="315"/>
      <c r="F123" s="315" t="s">
        <v>479</v>
      </c>
      <c r="G123" s="316"/>
      <c r="H123" s="315" t="s">
        <v>54</v>
      </c>
      <c r="I123" s="315" t="s">
        <v>57</v>
      </c>
      <c r="J123" s="315" t="s">
        <v>480</v>
      </c>
      <c r="K123" s="344"/>
    </row>
    <row r="124" s="1" customFormat="1" ht="17.25" customHeight="1">
      <c r="B124" s="343"/>
      <c r="C124" s="317" t="s">
        <v>481</v>
      </c>
      <c r="D124" s="317"/>
      <c r="E124" s="317"/>
      <c r="F124" s="318" t="s">
        <v>482</v>
      </c>
      <c r="G124" s="319"/>
      <c r="H124" s="317"/>
      <c r="I124" s="317"/>
      <c r="J124" s="317" t="s">
        <v>483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487</v>
      </c>
      <c r="D126" s="322"/>
      <c r="E126" s="322"/>
      <c r="F126" s="323" t="s">
        <v>484</v>
      </c>
      <c r="G126" s="300"/>
      <c r="H126" s="300" t="s">
        <v>524</v>
      </c>
      <c r="I126" s="300" t="s">
        <v>486</v>
      </c>
      <c r="J126" s="300">
        <v>120</v>
      </c>
      <c r="K126" s="348"/>
    </row>
    <row r="127" s="1" customFormat="1" ht="15" customHeight="1">
      <c r="B127" s="345"/>
      <c r="C127" s="300" t="s">
        <v>533</v>
      </c>
      <c r="D127" s="300"/>
      <c r="E127" s="300"/>
      <c r="F127" s="323" t="s">
        <v>484</v>
      </c>
      <c r="G127" s="300"/>
      <c r="H127" s="300" t="s">
        <v>534</v>
      </c>
      <c r="I127" s="300" t="s">
        <v>486</v>
      </c>
      <c r="J127" s="300" t="s">
        <v>535</v>
      </c>
      <c r="K127" s="348"/>
    </row>
    <row r="128" s="1" customFormat="1" ht="15" customHeight="1">
      <c r="B128" s="345"/>
      <c r="C128" s="300" t="s">
        <v>432</v>
      </c>
      <c r="D128" s="300"/>
      <c r="E128" s="300"/>
      <c r="F128" s="323" t="s">
        <v>484</v>
      </c>
      <c r="G128" s="300"/>
      <c r="H128" s="300" t="s">
        <v>536</v>
      </c>
      <c r="I128" s="300" t="s">
        <v>486</v>
      </c>
      <c r="J128" s="300" t="s">
        <v>535</v>
      </c>
      <c r="K128" s="348"/>
    </row>
    <row r="129" s="1" customFormat="1" ht="15" customHeight="1">
      <c r="B129" s="345"/>
      <c r="C129" s="300" t="s">
        <v>495</v>
      </c>
      <c r="D129" s="300"/>
      <c r="E129" s="300"/>
      <c r="F129" s="323" t="s">
        <v>490</v>
      </c>
      <c r="G129" s="300"/>
      <c r="H129" s="300" t="s">
        <v>496</v>
      </c>
      <c r="I129" s="300" t="s">
        <v>486</v>
      </c>
      <c r="J129" s="300">
        <v>15</v>
      </c>
      <c r="K129" s="348"/>
    </row>
    <row r="130" s="1" customFormat="1" ht="15" customHeight="1">
      <c r="B130" s="345"/>
      <c r="C130" s="326" t="s">
        <v>497</v>
      </c>
      <c r="D130" s="326"/>
      <c r="E130" s="326"/>
      <c r="F130" s="327" t="s">
        <v>490</v>
      </c>
      <c r="G130" s="326"/>
      <c r="H130" s="326" t="s">
        <v>498</v>
      </c>
      <c r="I130" s="326" t="s">
        <v>486</v>
      </c>
      <c r="J130" s="326">
        <v>15</v>
      </c>
      <c r="K130" s="348"/>
    </row>
    <row r="131" s="1" customFormat="1" ht="15" customHeight="1">
      <c r="B131" s="345"/>
      <c r="C131" s="326" t="s">
        <v>499</v>
      </c>
      <c r="D131" s="326"/>
      <c r="E131" s="326"/>
      <c r="F131" s="327" t="s">
        <v>490</v>
      </c>
      <c r="G131" s="326"/>
      <c r="H131" s="326" t="s">
        <v>500</v>
      </c>
      <c r="I131" s="326" t="s">
        <v>486</v>
      </c>
      <c r="J131" s="326">
        <v>20</v>
      </c>
      <c r="K131" s="348"/>
    </row>
    <row r="132" s="1" customFormat="1" ht="15" customHeight="1">
      <c r="B132" s="345"/>
      <c r="C132" s="326" t="s">
        <v>501</v>
      </c>
      <c r="D132" s="326"/>
      <c r="E132" s="326"/>
      <c r="F132" s="327" t="s">
        <v>490</v>
      </c>
      <c r="G132" s="326"/>
      <c r="H132" s="326" t="s">
        <v>502</v>
      </c>
      <c r="I132" s="326" t="s">
        <v>486</v>
      </c>
      <c r="J132" s="326">
        <v>20</v>
      </c>
      <c r="K132" s="348"/>
    </row>
    <row r="133" s="1" customFormat="1" ht="15" customHeight="1">
      <c r="B133" s="345"/>
      <c r="C133" s="300" t="s">
        <v>489</v>
      </c>
      <c r="D133" s="300"/>
      <c r="E133" s="300"/>
      <c r="F133" s="323" t="s">
        <v>490</v>
      </c>
      <c r="G133" s="300"/>
      <c r="H133" s="300" t="s">
        <v>524</v>
      </c>
      <c r="I133" s="300" t="s">
        <v>486</v>
      </c>
      <c r="J133" s="300">
        <v>50</v>
      </c>
      <c r="K133" s="348"/>
    </row>
    <row r="134" s="1" customFormat="1" ht="15" customHeight="1">
      <c r="B134" s="345"/>
      <c r="C134" s="300" t="s">
        <v>503</v>
      </c>
      <c r="D134" s="300"/>
      <c r="E134" s="300"/>
      <c r="F134" s="323" t="s">
        <v>490</v>
      </c>
      <c r="G134" s="300"/>
      <c r="H134" s="300" t="s">
        <v>524</v>
      </c>
      <c r="I134" s="300" t="s">
        <v>486</v>
      </c>
      <c r="J134" s="300">
        <v>50</v>
      </c>
      <c r="K134" s="348"/>
    </row>
    <row r="135" s="1" customFormat="1" ht="15" customHeight="1">
      <c r="B135" s="345"/>
      <c r="C135" s="300" t="s">
        <v>509</v>
      </c>
      <c r="D135" s="300"/>
      <c r="E135" s="300"/>
      <c r="F135" s="323" t="s">
        <v>490</v>
      </c>
      <c r="G135" s="300"/>
      <c r="H135" s="300" t="s">
        <v>524</v>
      </c>
      <c r="I135" s="300" t="s">
        <v>486</v>
      </c>
      <c r="J135" s="300">
        <v>50</v>
      </c>
      <c r="K135" s="348"/>
    </row>
    <row r="136" s="1" customFormat="1" ht="15" customHeight="1">
      <c r="B136" s="345"/>
      <c r="C136" s="300" t="s">
        <v>511</v>
      </c>
      <c r="D136" s="300"/>
      <c r="E136" s="300"/>
      <c r="F136" s="323" t="s">
        <v>490</v>
      </c>
      <c r="G136" s="300"/>
      <c r="H136" s="300" t="s">
        <v>524</v>
      </c>
      <c r="I136" s="300" t="s">
        <v>486</v>
      </c>
      <c r="J136" s="300">
        <v>50</v>
      </c>
      <c r="K136" s="348"/>
    </row>
    <row r="137" s="1" customFormat="1" ht="15" customHeight="1">
      <c r="B137" s="345"/>
      <c r="C137" s="300" t="s">
        <v>512</v>
      </c>
      <c r="D137" s="300"/>
      <c r="E137" s="300"/>
      <c r="F137" s="323" t="s">
        <v>490</v>
      </c>
      <c r="G137" s="300"/>
      <c r="H137" s="300" t="s">
        <v>537</v>
      </c>
      <c r="I137" s="300" t="s">
        <v>486</v>
      </c>
      <c r="J137" s="300">
        <v>255</v>
      </c>
      <c r="K137" s="348"/>
    </row>
    <row r="138" s="1" customFormat="1" ht="15" customHeight="1">
      <c r="B138" s="345"/>
      <c r="C138" s="300" t="s">
        <v>514</v>
      </c>
      <c r="D138" s="300"/>
      <c r="E138" s="300"/>
      <c r="F138" s="323" t="s">
        <v>484</v>
      </c>
      <c r="G138" s="300"/>
      <c r="H138" s="300" t="s">
        <v>538</v>
      </c>
      <c r="I138" s="300" t="s">
        <v>516</v>
      </c>
      <c r="J138" s="300"/>
      <c r="K138" s="348"/>
    </row>
    <row r="139" s="1" customFormat="1" ht="15" customHeight="1">
      <c r="B139" s="345"/>
      <c r="C139" s="300" t="s">
        <v>517</v>
      </c>
      <c r="D139" s="300"/>
      <c r="E139" s="300"/>
      <c r="F139" s="323" t="s">
        <v>484</v>
      </c>
      <c r="G139" s="300"/>
      <c r="H139" s="300" t="s">
        <v>539</v>
      </c>
      <c r="I139" s="300" t="s">
        <v>519</v>
      </c>
      <c r="J139" s="300"/>
      <c r="K139" s="348"/>
    </row>
    <row r="140" s="1" customFormat="1" ht="15" customHeight="1">
      <c r="B140" s="345"/>
      <c r="C140" s="300" t="s">
        <v>520</v>
      </c>
      <c r="D140" s="300"/>
      <c r="E140" s="300"/>
      <c r="F140" s="323" t="s">
        <v>484</v>
      </c>
      <c r="G140" s="300"/>
      <c r="H140" s="300" t="s">
        <v>520</v>
      </c>
      <c r="I140" s="300" t="s">
        <v>519</v>
      </c>
      <c r="J140" s="300"/>
      <c r="K140" s="348"/>
    </row>
    <row r="141" s="1" customFormat="1" ht="15" customHeight="1">
      <c r="B141" s="345"/>
      <c r="C141" s="300" t="s">
        <v>38</v>
      </c>
      <c r="D141" s="300"/>
      <c r="E141" s="300"/>
      <c r="F141" s="323" t="s">
        <v>484</v>
      </c>
      <c r="G141" s="300"/>
      <c r="H141" s="300" t="s">
        <v>540</v>
      </c>
      <c r="I141" s="300" t="s">
        <v>519</v>
      </c>
      <c r="J141" s="300"/>
      <c r="K141" s="348"/>
    </row>
    <row r="142" s="1" customFormat="1" ht="15" customHeight="1">
      <c r="B142" s="345"/>
      <c r="C142" s="300" t="s">
        <v>541</v>
      </c>
      <c r="D142" s="300"/>
      <c r="E142" s="300"/>
      <c r="F142" s="323" t="s">
        <v>484</v>
      </c>
      <c r="G142" s="300"/>
      <c r="H142" s="300" t="s">
        <v>542</v>
      </c>
      <c r="I142" s="300" t="s">
        <v>519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543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478</v>
      </c>
      <c r="D148" s="315"/>
      <c r="E148" s="315"/>
      <c r="F148" s="315" t="s">
        <v>479</v>
      </c>
      <c r="G148" s="316"/>
      <c r="H148" s="315" t="s">
        <v>54</v>
      </c>
      <c r="I148" s="315" t="s">
        <v>57</v>
      </c>
      <c r="J148" s="315" t="s">
        <v>480</v>
      </c>
      <c r="K148" s="314"/>
    </row>
    <row r="149" s="1" customFormat="1" ht="17.25" customHeight="1">
      <c r="B149" s="312"/>
      <c r="C149" s="317" t="s">
        <v>481</v>
      </c>
      <c r="D149" s="317"/>
      <c r="E149" s="317"/>
      <c r="F149" s="318" t="s">
        <v>482</v>
      </c>
      <c r="G149" s="319"/>
      <c r="H149" s="317"/>
      <c r="I149" s="317"/>
      <c r="J149" s="317" t="s">
        <v>483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487</v>
      </c>
      <c r="D151" s="300"/>
      <c r="E151" s="300"/>
      <c r="F151" s="353" t="s">
        <v>484</v>
      </c>
      <c r="G151" s="300"/>
      <c r="H151" s="352" t="s">
        <v>524</v>
      </c>
      <c r="I151" s="352" t="s">
        <v>486</v>
      </c>
      <c r="J151" s="352">
        <v>120</v>
      </c>
      <c r="K151" s="348"/>
    </row>
    <row r="152" s="1" customFormat="1" ht="15" customHeight="1">
      <c r="B152" s="325"/>
      <c r="C152" s="352" t="s">
        <v>533</v>
      </c>
      <c r="D152" s="300"/>
      <c r="E152" s="300"/>
      <c r="F152" s="353" t="s">
        <v>484</v>
      </c>
      <c r="G152" s="300"/>
      <c r="H152" s="352" t="s">
        <v>544</v>
      </c>
      <c r="I152" s="352" t="s">
        <v>486</v>
      </c>
      <c r="J152" s="352" t="s">
        <v>535</v>
      </c>
      <c r="K152" s="348"/>
    </row>
    <row r="153" s="1" customFormat="1" ht="15" customHeight="1">
      <c r="B153" s="325"/>
      <c r="C153" s="352" t="s">
        <v>432</v>
      </c>
      <c r="D153" s="300"/>
      <c r="E153" s="300"/>
      <c r="F153" s="353" t="s">
        <v>484</v>
      </c>
      <c r="G153" s="300"/>
      <c r="H153" s="352" t="s">
        <v>545</v>
      </c>
      <c r="I153" s="352" t="s">
        <v>486</v>
      </c>
      <c r="J153" s="352" t="s">
        <v>535</v>
      </c>
      <c r="K153" s="348"/>
    </row>
    <row r="154" s="1" customFormat="1" ht="15" customHeight="1">
      <c r="B154" s="325"/>
      <c r="C154" s="352" t="s">
        <v>489</v>
      </c>
      <c r="D154" s="300"/>
      <c r="E154" s="300"/>
      <c r="F154" s="353" t="s">
        <v>490</v>
      </c>
      <c r="G154" s="300"/>
      <c r="H154" s="352" t="s">
        <v>524</v>
      </c>
      <c r="I154" s="352" t="s">
        <v>486</v>
      </c>
      <c r="J154" s="352">
        <v>50</v>
      </c>
      <c r="K154" s="348"/>
    </row>
    <row r="155" s="1" customFormat="1" ht="15" customHeight="1">
      <c r="B155" s="325"/>
      <c r="C155" s="352" t="s">
        <v>492</v>
      </c>
      <c r="D155" s="300"/>
      <c r="E155" s="300"/>
      <c r="F155" s="353" t="s">
        <v>484</v>
      </c>
      <c r="G155" s="300"/>
      <c r="H155" s="352" t="s">
        <v>524</v>
      </c>
      <c r="I155" s="352" t="s">
        <v>494</v>
      </c>
      <c r="J155" s="352"/>
      <c r="K155" s="348"/>
    </row>
    <row r="156" s="1" customFormat="1" ht="15" customHeight="1">
      <c r="B156" s="325"/>
      <c r="C156" s="352" t="s">
        <v>503</v>
      </c>
      <c r="D156" s="300"/>
      <c r="E156" s="300"/>
      <c r="F156" s="353" t="s">
        <v>490</v>
      </c>
      <c r="G156" s="300"/>
      <c r="H156" s="352" t="s">
        <v>524</v>
      </c>
      <c r="I156" s="352" t="s">
        <v>486</v>
      </c>
      <c r="J156" s="352">
        <v>50</v>
      </c>
      <c r="K156" s="348"/>
    </row>
    <row r="157" s="1" customFormat="1" ht="15" customHeight="1">
      <c r="B157" s="325"/>
      <c r="C157" s="352" t="s">
        <v>511</v>
      </c>
      <c r="D157" s="300"/>
      <c r="E157" s="300"/>
      <c r="F157" s="353" t="s">
        <v>490</v>
      </c>
      <c r="G157" s="300"/>
      <c r="H157" s="352" t="s">
        <v>524</v>
      </c>
      <c r="I157" s="352" t="s">
        <v>486</v>
      </c>
      <c r="J157" s="352">
        <v>50</v>
      </c>
      <c r="K157" s="348"/>
    </row>
    <row r="158" s="1" customFormat="1" ht="15" customHeight="1">
      <c r="B158" s="325"/>
      <c r="C158" s="352" t="s">
        <v>509</v>
      </c>
      <c r="D158" s="300"/>
      <c r="E158" s="300"/>
      <c r="F158" s="353" t="s">
        <v>490</v>
      </c>
      <c r="G158" s="300"/>
      <c r="H158" s="352" t="s">
        <v>524</v>
      </c>
      <c r="I158" s="352" t="s">
        <v>486</v>
      </c>
      <c r="J158" s="352">
        <v>50</v>
      </c>
      <c r="K158" s="348"/>
    </row>
    <row r="159" s="1" customFormat="1" ht="15" customHeight="1">
      <c r="B159" s="325"/>
      <c r="C159" s="352" t="s">
        <v>90</v>
      </c>
      <c r="D159" s="300"/>
      <c r="E159" s="300"/>
      <c r="F159" s="353" t="s">
        <v>484</v>
      </c>
      <c r="G159" s="300"/>
      <c r="H159" s="352" t="s">
        <v>546</v>
      </c>
      <c r="I159" s="352" t="s">
        <v>486</v>
      </c>
      <c r="J159" s="352" t="s">
        <v>547</v>
      </c>
      <c r="K159" s="348"/>
    </row>
    <row r="160" s="1" customFormat="1" ht="15" customHeight="1">
      <c r="B160" s="325"/>
      <c r="C160" s="352" t="s">
        <v>548</v>
      </c>
      <c r="D160" s="300"/>
      <c r="E160" s="300"/>
      <c r="F160" s="353" t="s">
        <v>484</v>
      </c>
      <c r="G160" s="300"/>
      <c r="H160" s="352" t="s">
        <v>549</v>
      </c>
      <c r="I160" s="352" t="s">
        <v>519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550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478</v>
      </c>
      <c r="D166" s="315"/>
      <c r="E166" s="315"/>
      <c r="F166" s="315" t="s">
        <v>479</v>
      </c>
      <c r="G166" s="357"/>
      <c r="H166" s="358" t="s">
        <v>54</v>
      </c>
      <c r="I166" s="358" t="s">
        <v>57</v>
      </c>
      <c r="J166" s="315" t="s">
        <v>480</v>
      </c>
      <c r="K166" s="292"/>
    </row>
    <row r="167" s="1" customFormat="1" ht="17.25" customHeight="1">
      <c r="B167" s="293"/>
      <c r="C167" s="317" t="s">
        <v>481</v>
      </c>
      <c r="D167" s="317"/>
      <c r="E167" s="317"/>
      <c r="F167" s="318" t="s">
        <v>482</v>
      </c>
      <c r="G167" s="359"/>
      <c r="H167" s="360"/>
      <c r="I167" s="360"/>
      <c r="J167" s="317" t="s">
        <v>483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487</v>
      </c>
      <c r="D169" s="300"/>
      <c r="E169" s="300"/>
      <c r="F169" s="323" t="s">
        <v>484</v>
      </c>
      <c r="G169" s="300"/>
      <c r="H169" s="300" t="s">
        <v>524</v>
      </c>
      <c r="I169" s="300" t="s">
        <v>486</v>
      </c>
      <c r="J169" s="300">
        <v>120</v>
      </c>
      <c r="K169" s="348"/>
    </row>
    <row r="170" s="1" customFormat="1" ht="15" customHeight="1">
      <c r="B170" s="325"/>
      <c r="C170" s="300" t="s">
        <v>533</v>
      </c>
      <c r="D170" s="300"/>
      <c r="E170" s="300"/>
      <c r="F170" s="323" t="s">
        <v>484</v>
      </c>
      <c r="G170" s="300"/>
      <c r="H170" s="300" t="s">
        <v>534</v>
      </c>
      <c r="I170" s="300" t="s">
        <v>486</v>
      </c>
      <c r="J170" s="300" t="s">
        <v>535</v>
      </c>
      <c r="K170" s="348"/>
    </row>
    <row r="171" s="1" customFormat="1" ht="15" customHeight="1">
      <c r="B171" s="325"/>
      <c r="C171" s="300" t="s">
        <v>432</v>
      </c>
      <c r="D171" s="300"/>
      <c r="E171" s="300"/>
      <c r="F171" s="323" t="s">
        <v>484</v>
      </c>
      <c r="G171" s="300"/>
      <c r="H171" s="300" t="s">
        <v>551</v>
      </c>
      <c r="I171" s="300" t="s">
        <v>486</v>
      </c>
      <c r="J171" s="300" t="s">
        <v>535</v>
      </c>
      <c r="K171" s="348"/>
    </row>
    <row r="172" s="1" customFormat="1" ht="15" customHeight="1">
      <c r="B172" s="325"/>
      <c r="C172" s="300" t="s">
        <v>489</v>
      </c>
      <c r="D172" s="300"/>
      <c r="E172" s="300"/>
      <c r="F172" s="323" t="s">
        <v>490</v>
      </c>
      <c r="G172" s="300"/>
      <c r="H172" s="300" t="s">
        <v>551</v>
      </c>
      <c r="I172" s="300" t="s">
        <v>486</v>
      </c>
      <c r="J172" s="300">
        <v>50</v>
      </c>
      <c r="K172" s="348"/>
    </row>
    <row r="173" s="1" customFormat="1" ht="15" customHeight="1">
      <c r="B173" s="325"/>
      <c r="C173" s="300" t="s">
        <v>492</v>
      </c>
      <c r="D173" s="300"/>
      <c r="E173" s="300"/>
      <c r="F173" s="323" t="s">
        <v>484</v>
      </c>
      <c r="G173" s="300"/>
      <c r="H173" s="300" t="s">
        <v>551</v>
      </c>
      <c r="I173" s="300" t="s">
        <v>494</v>
      </c>
      <c r="J173" s="300"/>
      <c r="K173" s="348"/>
    </row>
    <row r="174" s="1" customFormat="1" ht="15" customHeight="1">
      <c r="B174" s="325"/>
      <c r="C174" s="300" t="s">
        <v>503</v>
      </c>
      <c r="D174" s="300"/>
      <c r="E174" s="300"/>
      <c r="F174" s="323" t="s">
        <v>490</v>
      </c>
      <c r="G174" s="300"/>
      <c r="H174" s="300" t="s">
        <v>551</v>
      </c>
      <c r="I174" s="300" t="s">
        <v>486</v>
      </c>
      <c r="J174" s="300">
        <v>50</v>
      </c>
      <c r="K174" s="348"/>
    </row>
    <row r="175" s="1" customFormat="1" ht="15" customHeight="1">
      <c r="B175" s="325"/>
      <c r="C175" s="300" t="s">
        <v>511</v>
      </c>
      <c r="D175" s="300"/>
      <c r="E175" s="300"/>
      <c r="F175" s="323" t="s">
        <v>490</v>
      </c>
      <c r="G175" s="300"/>
      <c r="H175" s="300" t="s">
        <v>551</v>
      </c>
      <c r="I175" s="300" t="s">
        <v>486</v>
      </c>
      <c r="J175" s="300">
        <v>50</v>
      </c>
      <c r="K175" s="348"/>
    </row>
    <row r="176" s="1" customFormat="1" ht="15" customHeight="1">
      <c r="B176" s="325"/>
      <c r="C176" s="300" t="s">
        <v>509</v>
      </c>
      <c r="D176" s="300"/>
      <c r="E176" s="300"/>
      <c r="F176" s="323" t="s">
        <v>490</v>
      </c>
      <c r="G176" s="300"/>
      <c r="H176" s="300" t="s">
        <v>551</v>
      </c>
      <c r="I176" s="300" t="s">
        <v>486</v>
      </c>
      <c r="J176" s="300">
        <v>50</v>
      </c>
      <c r="K176" s="348"/>
    </row>
    <row r="177" s="1" customFormat="1" ht="15" customHeight="1">
      <c r="B177" s="325"/>
      <c r="C177" s="300" t="s">
        <v>108</v>
      </c>
      <c r="D177" s="300"/>
      <c r="E177" s="300"/>
      <c r="F177" s="323" t="s">
        <v>484</v>
      </c>
      <c r="G177" s="300"/>
      <c r="H177" s="300" t="s">
        <v>552</v>
      </c>
      <c r="I177" s="300" t="s">
        <v>553</v>
      </c>
      <c r="J177" s="300"/>
      <c r="K177" s="348"/>
    </row>
    <row r="178" s="1" customFormat="1" ht="15" customHeight="1">
      <c r="B178" s="325"/>
      <c r="C178" s="300" t="s">
        <v>57</v>
      </c>
      <c r="D178" s="300"/>
      <c r="E178" s="300"/>
      <c r="F178" s="323" t="s">
        <v>484</v>
      </c>
      <c r="G178" s="300"/>
      <c r="H178" s="300" t="s">
        <v>554</v>
      </c>
      <c r="I178" s="300" t="s">
        <v>555</v>
      </c>
      <c r="J178" s="300">
        <v>1</v>
      </c>
      <c r="K178" s="348"/>
    </row>
    <row r="179" s="1" customFormat="1" ht="15" customHeight="1">
      <c r="B179" s="325"/>
      <c r="C179" s="300" t="s">
        <v>53</v>
      </c>
      <c r="D179" s="300"/>
      <c r="E179" s="300"/>
      <c r="F179" s="323" t="s">
        <v>484</v>
      </c>
      <c r="G179" s="300"/>
      <c r="H179" s="300" t="s">
        <v>556</v>
      </c>
      <c r="I179" s="300" t="s">
        <v>486</v>
      </c>
      <c r="J179" s="300">
        <v>20</v>
      </c>
      <c r="K179" s="348"/>
    </row>
    <row r="180" s="1" customFormat="1" ht="15" customHeight="1">
      <c r="B180" s="325"/>
      <c r="C180" s="300" t="s">
        <v>54</v>
      </c>
      <c r="D180" s="300"/>
      <c r="E180" s="300"/>
      <c r="F180" s="323" t="s">
        <v>484</v>
      </c>
      <c r="G180" s="300"/>
      <c r="H180" s="300" t="s">
        <v>557</v>
      </c>
      <c r="I180" s="300" t="s">
        <v>486</v>
      </c>
      <c r="J180" s="300">
        <v>255</v>
      </c>
      <c r="K180" s="348"/>
    </row>
    <row r="181" s="1" customFormat="1" ht="15" customHeight="1">
      <c r="B181" s="325"/>
      <c r="C181" s="300" t="s">
        <v>109</v>
      </c>
      <c r="D181" s="300"/>
      <c r="E181" s="300"/>
      <c r="F181" s="323" t="s">
        <v>484</v>
      </c>
      <c r="G181" s="300"/>
      <c r="H181" s="300" t="s">
        <v>448</v>
      </c>
      <c r="I181" s="300" t="s">
        <v>486</v>
      </c>
      <c r="J181" s="300">
        <v>10</v>
      </c>
      <c r="K181" s="348"/>
    </row>
    <row r="182" s="1" customFormat="1" ht="15" customHeight="1">
      <c r="B182" s="325"/>
      <c r="C182" s="300" t="s">
        <v>110</v>
      </c>
      <c r="D182" s="300"/>
      <c r="E182" s="300"/>
      <c r="F182" s="323" t="s">
        <v>484</v>
      </c>
      <c r="G182" s="300"/>
      <c r="H182" s="300" t="s">
        <v>558</v>
      </c>
      <c r="I182" s="300" t="s">
        <v>519</v>
      </c>
      <c r="J182" s="300"/>
      <c r="K182" s="348"/>
    </row>
    <row r="183" s="1" customFormat="1" ht="15" customHeight="1">
      <c r="B183" s="325"/>
      <c r="C183" s="300" t="s">
        <v>559</v>
      </c>
      <c r="D183" s="300"/>
      <c r="E183" s="300"/>
      <c r="F183" s="323" t="s">
        <v>484</v>
      </c>
      <c r="G183" s="300"/>
      <c r="H183" s="300" t="s">
        <v>560</v>
      </c>
      <c r="I183" s="300" t="s">
        <v>519</v>
      </c>
      <c r="J183" s="300"/>
      <c r="K183" s="348"/>
    </row>
    <row r="184" s="1" customFormat="1" ht="15" customHeight="1">
      <c r="B184" s="325"/>
      <c r="C184" s="300" t="s">
        <v>548</v>
      </c>
      <c r="D184" s="300"/>
      <c r="E184" s="300"/>
      <c r="F184" s="323" t="s">
        <v>484</v>
      </c>
      <c r="G184" s="300"/>
      <c r="H184" s="300" t="s">
        <v>561</v>
      </c>
      <c r="I184" s="300" t="s">
        <v>519</v>
      </c>
      <c r="J184" s="300"/>
      <c r="K184" s="348"/>
    </row>
    <row r="185" s="1" customFormat="1" ht="15" customHeight="1">
      <c r="B185" s="325"/>
      <c r="C185" s="300" t="s">
        <v>112</v>
      </c>
      <c r="D185" s="300"/>
      <c r="E185" s="300"/>
      <c r="F185" s="323" t="s">
        <v>490</v>
      </c>
      <c r="G185" s="300"/>
      <c r="H185" s="300" t="s">
        <v>562</v>
      </c>
      <c r="I185" s="300" t="s">
        <v>486</v>
      </c>
      <c r="J185" s="300">
        <v>50</v>
      </c>
      <c r="K185" s="348"/>
    </row>
    <row r="186" s="1" customFormat="1" ht="15" customHeight="1">
      <c r="B186" s="325"/>
      <c r="C186" s="300" t="s">
        <v>563</v>
      </c>
      <c r="D186" s="300"/>
      <c r="E186" s="300"/>
      <c r="F186" s="323" t="s">
        <v>490</v>
      </c>
      <c r="G186" s="300"/>
      <c r="H186" s="300" t="s">
        <v>564</v>
      </c>
      <c r="I186" s="300" t="s">
        <v>565</v>
      </c>
      <c r="J186" s="300"/>
      <c r="K186" s="348"/>
    </row>
    <row r="187" s="1" customFormat="1" ht="15" customHeight="1">
      <c r="B187" s="325"/>
      <c r="C187" s="300" t="s">
        <v>566</v>
      </c>
      <c r="D187" s="300"/>
      <c r="E187" s="300"/>
      <c r="F187" s="323" t="s">
        <v>490</v>
      </c>
      <c r="G187" s="300"/>
      <c r="H187" s="300" t="s">
        <v>567</v>
      </c>
      <c r="I187" s="300" t="s">
        <v>565</v>
      </c>
      <c r="J187" s="300"/>
      <c r="K187" s="348"/>
    </row>
    <row r="188" s="1" customFormat="1" ht="15" customHeight="1">
      <c r="B188" s="325"/>
      <c r="C188" s="300" t="s">
        <v>568</v>
      </c>
      <c r="D188" s="300"/>
      <c r="E188" s="300"/>
      <c r="F188" s="323" t="s">
        <v>490</v>
      </c>
      <c r="G188" s="300"/>
      <c r="H188" s="300" t="s">
        <v>569</v>
      </c>
      <c r="I188" s="300" t="s">
        <v>565</v>
      </c>
      <c r="J188" s="300"/>
      <c r="K188" s="348"/>
    </row>
    <row r="189" s="1" customFormat="1" ht="15" customHeight="1">
      <c r="B189" s="325"/>
      <c r="C189" s="361" t="s">
        <v>570</v>
      </c>
      <c r="D189" s="300"/>
      <c r="E189" s="300"/>
      <c r="F189" s="323" t="s">
        <v>490</v>
      </c>
      <c r="G189" s="300"/>
      <c r="H189" s="300" t="s">
        <v>571</v>
      </c>
      <c r="I189" s="300" t="s">
        <v>572</v>
      </c>
      <c r="J189" s="362" t="s">
        <v>573</v>
      </c>
      <c r="K189" s="348"/>
    </row>
    <row r="190" s="1" customFormat="1" ht="15" customHeight="1">
      <c r="B190" s="325"/>
      <c r="C190" s="361" t="s">
        <v>42</v>
      </c>
      <c r="D190" s="300"/>
      <c r="E190" s="300"/>
      <c r="F190" s="323" t="s">
        <v>484</v>
      </c>
      <c r="G190" s="300"/>
      <c r="H190" s="297" t="s">
        <v>574</v>
      </c>
      <c r="I190" s="300" t="s">
        <v>575</v>
      </c>
      <c r="J190" s="300"/>
      <c r="K190" s="348"/>
    </row>
    <row r="191" s="1" customFormat="1" ht="15" customHeight="1">
      <c r="B191" s="325"/>
      <c r="C191" s="361" t="s">
        <v>576</v>
      </c>
      <c r="D191" s="300"/>
      <c r="E191" s="300"/>
      <c r="F191" s="323" t="s">
        <v>484</v>
      </c>
      <c r="G191" s="300"/>
      <c r="H191" s="300" t="s">
        <v>577</v>
      </c>
      <c r="I191" s="300" t="s">
        <v>519</v>
      </c>
      <c r="J191" s="300"/>
      <c r="K191" s="348"/>
    </row>
    <row r="192" s="1" customFormat="1" ht="15" customHeight="1">
      <c r="B192" s="325"/>
      <c r="C192" s="361" t="s">
        <v>578</v>
      </c>
      <c r="D192" s="300"/>
      <c r="E192" s="300"/>
      <c r="F192" s="323" t="s">
        <v>484</v>
      </c>
      <c r="G192" s="300"/>
      <c r="H192" s="300" t="s">
        <v>579</v>
      </c>
      <c r="I192" s="300" t="s">
        <v>519</v>
      </c>
      <c r="J192" s="300"/>
      <c r="K192" s="348"/>
    </row>
    <row r="193" s="1" customFormat="1" ht="15" customHeight="1">
      <c r="B193" s="325"/>
      <c r="C193" s="361" t="s">
        <v>580</v>
      </c>
      <c r="D193" s="300"/>
      <c r="E193" s="300"/>
      <c r="F193" s="323" t="s">
        <v>490</v>
      </c>
      <c r="G193" s="300"/>
      <c r="H193" s="300" t="s">
        <v>581</v>
      </c>
      <c r="I193" s="300" t="s">
        <v>519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582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583</v>
      </c>
      <c r="D200" s="364"/>
      <c r="E200" s="364"/>
      <c r="F200" s="364" t="s">
        <v>584</v>
      </c>
      <c r="G200" s="365"/>
      <c r="H200" s="364" t="s">
        <v>585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575</v>
      </c>
      <c r="D202" s="300"/>
      <c r="E202" s="300"/>
      <c r="F202" s="323" t="s">
        <v>43</v>
      </c>
      <c r="G202" s="300"/>
      <c r="H202" s="300" t="s">
        <v>586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44</v>
      </c>
      <c r="G203" s="300"/>
      <c r="H203" s="300" t="s">
        <v>587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47</v>
      </c>
      <c r="G204" s="300"/>
      <c r="H204" s="300" t="s">
        <v>588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45</v>
      </c>
      <c r="G205" s="300"/>
      <c r="H205" s="300" t="s">
        <v>589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46</v>
      </c>
      <c r="G206" s="300"/>
      <c r="H206" s="300" t="s">
        <v>590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531</v>
      </c>
      <c r="D208" s="300"/>
      <c r="E208" s="300"/>
      <c r="F208" s="323" t="s">
        <v>79</v>
      </c>
      <c r="G208" s="300"/>
      <c r="H208" s="300" t="s">
        <v>591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428</v>
      </c>
      <c r="G209" s="300"/>
      <c r="H209" s="300" t="s">
        <v>429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426</v>
      </c>
      <c r="G210" s="300"/>
      <c r="H210" s="300" t="s">
        <v>592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83</v>
      </c>
      <c r="G211" s="361"/>
      <c r="H211" s="352" t="s">
        <v>84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430</v>
      </c>
      <c r="G212" s="361"/>
      <c r="H212" s="352" t="s">
        <v>593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555</v>
      </c>
      <c r="D214" s="300"/>
      <c r="E214" s="300"/>
      <c r="F214" s="323">
        <v>1</v>
      </c>
      <c r="G214" s="361"/>
      <c r="H214" s="352" t="s">
        <v>594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595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596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597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80B22F3A8948A024D80558D6AC99" ma:contentTypeVersion="13" ma:contentTypeDescription="Vytvoří nový dokument" ma:contentTypeScope="" ma:versionID="5288cfd527c52409c1e5bbbe4a97bf6a">
  <xsd:schema xmlns:xsd="http://www.w3.org/2001/XMLSchema" xmlns:xs="http://www.w3.org/2001/XMLSchema" xmlns:p="http://schemas.microsoft.com/office/2006/metadata/properties" xmlns:ns2="0e1fa4eb-5bcd-4852-a4a4-6e756b1730a4" xmlns:ns3="924e7178-47d5-43ff-a546-87141b7270c0" targetNamespace="http://schemas.microsoft.com/office/2006/metadata/properties" ma:root="true" ma:fieldsID="ca7d2423138272d41a9b66e5fc26d265" ns2:_="" ns3:_="">
    <xsd:import namespace="0e1fa4eb-5bcd-4852-a4a4-6e756b1730a4"/>
    <xsd:import namespace="924e7178-47d5-43ff-a546-87141b7270c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fa4eb-5bcd-4852-a4a4-6e756b1730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00fe61b-036e-4689-abc7-5001b3f9c234}" ma:internalName="TaxCatchAll" ma:showField="CatchAllData" ma:web="0e1fa4eb-5bcd-4852-a4a4-6e756b173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e7178-47d5-43ff-a546-87141b727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62f23b0-df22-4d87-baad-cf6eb3feba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8189B-8448-47E9-BC0F-6CA11390BD84}"/>
</file>

<file path=customXml/itemProps2.xml><?xml version="1.0" encoding="utf-8"?>
<ds:datastoreItem xmlns:ds="http://schemas.openxmlformats.org/officeDocument/2006/customXml" ds:itemID="{819883AD-5A11-4174-A4EC-D538E54077A9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NEUWIRTH\Uzivatel</dc:creator>
  <cp:lastModifiedBy>NEUWIRTH\Uzivatel</cp:lastModifiedBy>
  <dcterms:created xsi:type="dcterms:W3CDTF">2023-12-01T09:22:38Z</dcterms:created>
  <dcterms:modified xsi:type="dcterms:W3CDTF">2023-12-01T09:22:42Z</dcterms:modified>
</cp:coreProperties>
</file>